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GOV.TECH\FAZA II\"/>
    </mc:Choice>
  </mc:AlternateContent>
  <xr:revisionPtr revIDLastSave="0" documentId="13_ncr:1_{8977FDEB-8BE8-4D1D-B971-8BD72FDAF556}" xr6:coauthVersionLast="47" xr6:coauthVersionMax="47" xr10:uidLastSave="{00000000-0000-0000-0000-000000000000}"/>
  <bookViews>
    <workbookView xWindow="4950" yWindow="15" windowWidth="20715" windowHeight="15090" xr2:uid="{4AD05B81-66E6-4217-82CA-EF68A95DDC6D}"/>
  </bookViews>
  <sheets>
    <sheet name="FINANS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9" i="1" l="1"/>
  <c r="H114" i="1"/>
  <c r="H113" i="1"/>
  <c r="G114" i="1"/>
  <c r="G113" i="1"/>
  <c r="H115" i="1"/>
  <c r="G115" i="1"/>
  <c r="J107" i="1"/>
  <c r="F16" i="1"/>
  <c r="J16" i="1" s="1"/>
  <c r="J31" i="1"/>
  <c r="J120" i="1" l="1"/>
  <c r="J119" i="1"/>
  <c r="J97" i="1"/>
  <c r="J75" i="1"/>
  <c r="J54" i="1"/>
  <c r="J53" i="1"/>
  <c r="J32" i="1"/>
  <c r="F10" i="1"/>
  <c r="J10" i="1" s="1"/>
  <c r="F9" i="1"/>
  <c r="J9" i="1" s="1"/>
  <c r="F11" i="1"/>
  <c r="J11" i="1" s="1"/>
  <c r="J106" i="1" l="1"/>
  <c r="J105" i="1"/>
  <c r="J104" i="1"/>
  <c r="J103" i="1"/>
  <c r="J102" i="1"/>
  <c r="J101" i="1"/>
  <c r="J100" i="1"/>
  <c r="J99" i="1"/>
  <c r="J98" i="1"/>
  <c r="J62" i="1"/>
  <c r="J61" i="1"/>
  <c r="J60" i="1"/>
  <c r="J59" i="1"/>
  <c r="J58" i="1"/>
  <c r="J57" i="1"/>
  <c r="J56" i="1"/>
  <c r="J55" i="1"/>
  <c r="J76" i="1"/>
  <c r="J77" i="1"/>
  <c r="F12" i="1"/>
  <c r="J12" i="1" s="1"/>
  <c r="F13" i="1"/>
  <c r="J13" i="1" s="1"/>
  <c r="F14" i="1"/>
  <c r="J14" i="1" s="1"/>
  <c r="F15" i="1"/>
  <c r="J15" i="1" s="1"/>
  <c r="F17" i="1"/>
  <c r="J17" i="1" s="1"/>
  <c r="F18" i="1"/>
  <c r="J18" i="1" s="1"/>
  <c r="J33" i="1"/>
  <c r="J34" i="1"/>
  <c r="J35" i="1"/>
  <c r="J36" i="1"/>
  <c r="J37" i="1"/>
  <c r="J38" i="1"/>
  <c r="J39" i="1"/>
  <c r="J40" i="1"/>
  <c r="J121" i="1"/>
  <c r="J122" i="1"/>
  <c r="J123" i="1"/>
  <c r="J124" i="1"/>
  <c r="J125" i="1"/>
  <c r="J126" i="1"/>
  <c r="J127" i="1"/>
  <c r="J128" i="1"/>
  <c r="J84" i="1"/>
  <c r="J83" i="1"/>
  <c r="J82" i="1"/>
  <c r="J81" i="1"/>
  <c r="J80" i="1"/>
  <c r="J79" i="1"/>
  <c r="J78" i="1"/>
  <c r="J85" i="1" l="1"/>
  <c r="J63" i="1"/>
  <c r="J41" i="1"/>
  <c r="H49" i="1" s="1"/>
  <c r="H48" i="1" s="1"/>
  <c r="J19" i="1"/>
  <c r="H27" i="1" s="1"/>
  <c r="H26" i="1" s="1"/>
  <c r="H93" i="1" l="1"/>
  <c r="H92" i="1" s="1"/>
  <c r="G93" i="1"/>
  <c r="G49" i="1"/>
  <c r="G71" i="1"/>
  <c r="H71" i="1"/>
  <c r="H70" i="1" s="1"/>
  <c r="G47" i="1"/>
  <c r="G48" i="1"/>
  <c r="H47" i="1"/>
  <c r="G27" i="1"/>
  <c r="G26" i="1" s="1"/>
  <c r="C136" i="1"/>
  <c r="G136" i="1" s="1"/>
  <c r="C137" i="1" s="1"/>
  <c r="B144" i="1" s="1"/>
  <c r="G25" i="1"/>
  <c r="H25" i="1"/>
  <c r="G91" i="1" l="1"/>
  <c r="H91" i="1"/>
  <c r="G92" i="1"/>
  <c r="G69" i="1"/>
  <c r="H69" i="1"/>
  <c r="G70" i="1"/>
  <c r="B148" i="1"/>
  <c r="J148" i="1" s="1"/>
  <c r="J144" i="1"/>
  <c r="H144" i="1"/>
  <c r="I113" i="1" s="1"/>
  <c r="I91" i="1" l="1"/>
  <c r="I69" i="1"/>
  <c r="H148" i="1"/>
  <c r="I25" i="1"/>
  <c r="I47" i="1"/>
  <c r="J25" i="1" l="1"/>
  <c r="J113" i="1"/>
  <c r="J91" i="1"/>
  <c r="J69" i="1"/>
  <c r="J47" i="1"/>
</calcChain>
</file>

<file path=xl/sharedStrings.xml><?xml version="1.0" encoding="utf-8"?>
<sst xmlns="http://schemas.openxmlformats.org/spreadsheetml/2006/main" count="136" uniqueCount="79">
  <si>
    <t>Redni broj</t>
  </si>
  <si>
    <t>Ime i prezime</t>
  </si>
  <si>
    <t>A. Bruto I</t>
  </si>
  <si>
    <t>C. Bruto II (A+B)</t>
  </si>
  <si>
    <t>E. Broj mjeseci rada na projektu</t>
  </si>
  <si>
    <t>F. Pozicija</t>
  </si>
  <si>
    <t>Trošak osoblja (C x D x E)</t>
  </si>
  <si>
    <t>UKUPNO</t>
  </si>
  <si>
    <t>Redni broj troška</t>
  </si>
  <si>
    <t>Naziv opreme</t>
  </si>
  <si>
    <t>B. Količina</t>
  </si>
  <si>
    <t>Trošak opreme (A x B)</t>
  </si>
  <si>
    <t>Naziv materijala / sitnog inventara</t>
  </si>
  <si>
    <t>Trošak materijala / sitnog inventara (A x B)</t>
  </si>
  <si>
    <t>INDIREKTNI TROŠKOVI</t>
  </si>
  <si>
    <t>Indirektni troškovi</t>
  </si>
  <si>
    <t>A. Primjenjiva fiksna stopa</t>
  </si>
  <si>
    <t>Ukupna vrijednost direktnih troškova projekta</t>
  </si>
  <si>
    <t>Naziv prihvatljivog troška</t>
  </si>
  <si>
    <t>A. Iznos prihvatljivog troška s PDV-om</t>
  </si>
  <si>
    <t xml:space="preserve">B. Iznos PDV-a </t>
  </si>
  <si>
    <t>C. Iznos prihvatljivog troška bez PDV-a</t>
  </si>
  <si>
    <t>Trošak PDV-a (A-B)</t>
  </si>
  <si>
    <t>UKUPNI PRIHVATLJIVI TROŠKOVI</t>
  </si>
  <si>
    <t>SREDSTVA PODNOSIOCA</t>
  </si>
  <si>
    <t>UDIO PROGRAMA (%)</t>
  </si>
  <si>
    <t>UDIO PODNOSIOCA (%)</t>
  </si>
  <si>
    <t>Napomena: Indirektni troškovi nastali direktno kao posljedica sprovođenja projekta kod podnosioca obračunavaju se po fiksnoj stopi do visine od 7% iznosa ukupne vrijednosti prihvatljivih direktnih troškova projekta.</t>
  </si>
  <si>
    <t>A. Nabavna vrijednost bez PDV-a</t>
  </si>
  <si>
    <t>UKUPNA DODIJELJENA BESPOVRATNA SREDSTVA PROGRAMA</t>
  </si>
  <si>
    <t>FINANSIJSKI PLAN PROJEKTA</t>
  </si>
  <si>
    <t>B. Dodaci na platu</t>
  </si>
  <si>
    <t>D. Procenat uključenosti u projekat</t>
  </si>
  <si>
    <t xml:space="preserve">POREZ NA DODATU VRIJEDNOST (PDV) </t>
  </si>
  <si>
    <t>Napomena: Porez na dodatu vrijednost (PDV) samo ukoliko podnosilac iz bilo kojeg razloga ne može zatražiti povraćaj PDV-a.</t>
  </si>
  <si>
    <t>Rukovodilac projekta</t>
  </si>
  <si>
    <t>Član core team-a</t>
  </si>
  <si>
    <t xml:space="preserve">IoT uređaji </t>
  </si>
  <si>
    <t>Server</t>
  </si>
  <si>
    <t>Marko Marković</t>
  </si>
  <si>
    <t>Petar Petrović</t>
  </si>
  <si>
    <t>Eksterni saradnik- konsultant</t>
  </si>
  <si>
    <t>Marko Petrović</t>
  </si>
  <si>
    <t>Naziv podnosioca prijave</t>
  </si>
  <si>
    <t>Troškovi plata se odnose na zaposlena i novozaposlena lica koja će raditi na sprovođenju projekta i biti angažovani po osnovu ugovora od strane korisnika Programa. Ukupno sufinansiranje Fonda u ovoj kategoriji troškova ne može biti veće od 80% dodijeljenih bespovratnih sredstava.</t>
  </si>
  <si>
    <t>TROŠKOVI PLATA OSOBLJA</t>
  </si>
  <si>
    <t>TROŠKOVI OPREME I MATERIJALA</t>
  </si>
  <si>
    <t xml:space="preserve">TROŠKOVI MATERIJALA I SITNOG INVENTARA </t>
  </si>
  <si>
    <t>TROŠKOVI EKSTERNIH USLUGA ZA ISTRAŽIVANJE I RAZVOJ</t>
  </si>
  <si>
    <t xml:space="preserve">         Naknada da rad eksperta na optimizaciji protototipa </t>
  </si>
  <si>
    <t>Ukupno sufinansiranje Fonda u ovoj kategoriji troškova ne može biti veće od 30% dodijeljenih bespovratnih sredstava.</t>
  </si>
  <si>
    <t>Troškovi materijala i sitnog inventara odnose se za materijale i uređaje čija je jedinična vrijednost manja od 300,00 eura bez PDV-A.                                                                                                                                                       Troškovi materijala i sitnog inventara mogu činiti max. 10% ukupnog iznosa koji dodjeljuje Program</t>
  </si>
  <si>
    <t>TROŠKOVI OBUKA I EDUKACIJA ZAPOSLENIH U JAVNOM SEKTORU</t>
  </si>
  <si>
    <t xml:space="preserve">Naziv eksternih usluga </t>
  </si>
  <si>
    <t>Naziv obuke/edukacije/treninga</t>
  </si>
  <si>
    <t>Obuka zaposlenih</t>
  </si>
  <si>
    <t>Ukupno sufinansiranje Fonda u ovoj kategoriji troškova ne može biti veće od 10% dodijeljenih bespovratnih sredstava.</t>
  </si>
  <si>
    <t xml:space="preserve">server </t>
  </si>
  <si>
    <t>štampa</t>
  </si>
  <si>
    <t>IoT uređaj</t>
  </si>
  <si>
    <t xml:space="preserve">Naziv predloženog rješenja </t>
  </si>
  <si>
    <t>UKUPNO (ZA MMSP)</t>
  </si>
  <si>
    <t>UKUPNO (ZA ISTRAŽIVAČKU ORGANIZACIJU)</t>
  </si>
  <si>
    <t>Finansiranje Fonda</t>
  </si>
  <si>
    <t>Finansiranje Podnosioca</t>
  </si>
  <si>
    <t>Trajanje projekta (u mjesecima)</t>
  </si>
  <si>
    <t xml:space="preserve">UKUPNI TROŠKOVI PLATA OSOBLJA </t>
  </si>
  <si>
    <t>ZA MMSP</t>
  </si>
  <si>
    <t>ZA ISTRAŽIVAČKU ORGANIZACIJU</t>
  </si>
  <si>
    <t>% ZA MMSP</t>
  </si>
  <si>
    <t>% ZA ISTRAŽIVAČKU ORGANIZACIJU</t>
  </si>
  <si>
    <t>UKUPNI TROŠKOVI OPREME I MATERIJALA</t>
  </si>
  <si>
    <r>
      <t>Dodatno objašnjenje</t>
    </r>
    <r>
      <rPr>
        <sz val="11"/>
        <color theme="1"/>
        <rFont val="Calibri"/>
        <family val="2"/>
        <scheme val="minor"/>
      </rPr>
      <t xml:space="preserve"> troškova:</t>
    </r>
  </si>
  <si>
    <t>Dodatno objašnjenje troškova:</t>
  </si>
  <si>
    <t>UKUPNI TROŠKOVI MATERIJALA I SITNOG INVENTARA</t>
  </si>
  <si>
    <t>UKUPNI TROŠKOVI EKSTERNIH USLUGA ZA ISTRAŽIVANJE I RAZVOJ</t>
  </si>
  <si>
    <t>UKUPNI TROŠKOVI OBUKA I EDUKACIJA ZAPOSLENIH U JAVNOM SEKTORU</t>
  </si>
  <si>
    <t>PROGRAM ZA FINANSIRANJE INOVATIVNIH RJEŠENJA U JAVNOM SEKOTRU FAZA II 2026</t>
  </si>
  <si>
    <t>Troškovi nabavke opreme i materijala, čija je jedinična vrijednost veća od 300,00 EUR bez PDV-a, se odnose na opremu kojom se doprinosi realizaciji inovativnim rješenjima u javnom sektoru. Ukupno sufinansiranje Fonda u ovoj kategoriji troškova ne može biti veće od 30% dodijeljenih bespovratnih sredstava.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</si>
</sst>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"/>
    <numFmt numFmtId="165" formatCode="#,##0.00\ [$EUR]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2BA86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9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3" borderId="1" xfId="0" applyNumberForma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9" fontId="0" fillId="0" borderId="1" xfId="0" applyNumberFormat="1" applyBorder="1"/>
    <xf numFmtId="9" fontId="0" fillId="3" borderId="1" xfId="0" applyNumberFormat="1" applyFill="1" applyBorder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/>
    <xf numFmtId="0" fontId="1" fillId="0" borderId="0" xfId="0" applyFont="1"/>
    <xf numFmtId="0" fontId="0" fillId="0" borderId="1" xfId="0" applyBorder="1" applyAlignment="1">
      <alignment horizontal="center"/>
    </xf>
    <xf numFmtId="164" fontId="0" fillId="3" borderId="1" xfId="0" applyNumberFormat="1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64" fontId="0" fillId="4" borderId="1" xfId="0" applyNumberFormat="1" applyFill="1" applyBorder="1"/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wrapText="1"/>
      <protection locked="0"/>
    </xf>
    <xf numFmtId="165" fontId="1" fillId="7" borderId="1" xfId="0" applyNumberFormat="1" applyFont="1" applyFill="1" applyBorder="1" applyAlignment="1" applyProtection="1">
      <alignment horizontal="center" wrapText="1"/>
      <protection locked="0"/>
    </xf>
    <xf numFmtId="164" fontId="1" fillId="7" borderId="1" xfId="0" applyNumberFormat="1" applyFont="1" applyFill="1" applyBorder="1" applyAlignment="1" applyProtection="1">
      <alignment horizontal="center" wrapText="1"/>
      <protection locked="0"/>
    </xf>
    <xf numFmtId="0" fontId="1" fillId="6" borderId="2" xfId="0" applyFont="1" applyFill="1" applyBorder="1" applyAlignment="1" applyProtection="1">
      <alignment horizontal="center"/>
      <protection locked="0"/>
    </xf>
    <xf numFmtId="0" fontId="1" fillId="6" borderId="3" xfId="0" applyFont="1" applyFill="1" applyBorder="1" applyAlignment="1" applyProtection="1">
      <alignment horizontal="center"/>
      <protection locked="0"/>
    </xf>
    <xf numFmtId="0" fontId="1" fillId="7" borderId="2" xfId="0" applyFont="1" applyFill="1" applyBorder="1" applyAlignment="1" applyProtection="1">
      <alignment horizontal="center" wrapText="1"/>
      <protection locked="0"/>
    </xf>
    <xf numFmtId="0" fontId="1" fillId="7" borderId="3" xfId="0" applyFont="1" applyFill="1" applyBorder="1" applyAlignment="1" applyProtection="1">
      <alignment horizontal="center" wrapText="1"/>
      <protection locked="0"/>
    </xf>
    <xf numFmtId="10" fontId="1" fillId="7" borderId="5" xfId="1" applyNumberFormat="1" applyFont="1" applyFill="1" applyBorder="1" applyAlignment="1" applyProtection="1">
      <alignment horizontal="center" vertical="center" wrapText="1"/>
      <protection locked="0"/>
    </xf>
    <xf numFmtId="10" fontId="1" fillId="7" borderId="6" xfId="1" applyNumberFormat="1" applyFont="1" applyFill="1" applyBorder="1" applyAlignment="1" applyProtection="1">
      <alignment horizontal="center" vertical="center" wrapText="1"/>
      <protection locked="0"/>
    </xf>
    <xf numFmtId="10" fontId="1" fillId="7" borderId="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4" borderId="2" xfId="0" applyFill="1" applyBorder="1"/>
    <xf numFmtId="0" fontId="0" fillId="4" borderId="4" xfId="0" applyFill="1" applyBorder="1"/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2" borderId="2" xfId="0" applyFont="1" applyFill="1" applyBorder="1"/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2" borderId="3" xfId="0" applyFont="1" applyFill="1" applyBorder="1"/>
    <xf numFmtId="0" fontId="1" fillId="2" borderId="4" xfId="0" applyFont="1" applyFill="1" applyBorder="1"/>
    <xf numFmtId="164" fontId="0" fillId="3" borderId="2" xfId="0" applyNumberFormat="1" applyFill="1" applyBorder="1"/>
    <xf numFmtId="0" fontId="0" fillId="3" borderId="3" xfId="0" applyFill="1" applyBorder="1"/>
    <xf numFmtId="0" fontId="0" fillId="3" borderId="4" xfId="0" applyFill="1" applyBorder="1"/>
    <xf numFmtId="16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/>
    </xf>
    <xf numFmtId="9" fontId="1" fillId="0" borderId="1" xfId="1" applyFont="1" applyBorder="1" applyAlignment="1">
      <alignment horizontal="center"/>
    </xf>
    <xf numFmtId="9" fontId="0" fillId="0" borderId="1" xfId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1D98-6FDB-4A2D-B6BA-FAECEB054921}">
  <dimension ref="B1:K148"/>
  <sheetViews>
    <sheetView tabSelected="1" topLeftCell="A29" zoomScale="80" zoomScaleNormal="80" workbookViewId="0">
      <selection activeCell="O47" sqref="O47"/>
    </sheetView>
  </sheetViews>
  <sheetFormatPr defaultRowHeight="15" x14ac:dyDescent="0.25"/>
  <cols>
    <col min="2" max="2" width="18.42578125" customWidth="1"/>
    <col min="3" max="3" width="15.7109375" customWidth="1"/>
    <col min="4" max="4" width="11.85546875" bestFit="1" customWidth="1"/>
    <col min="5" max="5" width="16.5703125" customWidth="1"/>
    <col min="6" max="6" width="15.42578125" customWidth="1"/>
    <col min="7" max="7" width="18.7109375" customWidth="1"/>
    <col min="8" max="8" width="17.28515625" customWidth="1"/>
    <col min="9" max="9" width="25.85546875" customWidth="1"/>
    <col min="10" max="10" width="24" customWidth="1"/>
    <col min="11" max="11" width="0.28515625" customWidth="1"/>
  </cols>
  <sheetData>
    <row r="1" spans="2:10" ht="36" customHeight="1" x14ac:dyDescent="0.25">
      <c r="B1" s="61" t="s">
        <v>77</v>
      </c>
      <c r="C1" s="62"/>
      <c r="D1" s="62"/>
      <c r="E1" s="62"/>
      <c r="F1" s="62"/>
      <c r="G1" s="62"/>
      <c r="H1" s="62"/>
      <c r="I1" s="62"/>
      <c r="J1" s="63"/>
    </row>
    <row r="2" spans="2:10" ht="28.5" customHeight="1" x14ac:dyDescent="0.25">
      <c r="B2" s="22" t="s">
        <v>43</v>
      </c>
      <c r="C2" s="48"/>
      <c r="D2" s="49"/>
      <c r="E2" s="49"/>
      <c r="F2" s="49"/>
      <c r="G2" s="49"/>
      <c r="H2" s="49"/>
      <c r="I2" s="49"/>
      <c r="J2" s="50"/>
    </row>
    <row r="3" spans="2:10" ht="28.5" customHeight="1" x14ac:dyDescent="0.25">
      <c r="B3" s="22" t="s">
        <v>60</v>
      </c>
      <c r="C3" s="37"/>
      <c r="D3" s="37"/>
      <c r="E3" s="37"/>
      <c r="F3" s="37"/>
      <c r="G3" s="37"/>
      <c r="H3" s="37"/>
      <c r="I3" s="37"/>
      <c r="J3" s="38"/>
    </row>
    <row r="4" spans="2:10" ht="28.5" customHeight="1" x14ac:dyDescent="0.25">
      <c r="B4" s="22" t="s">
        <v>65</v>
      </c>
      <c r="C4" s="37"/>
      <c r="D4" s="37"/>
      <c r="E4" s="37"/>
      <c r="F4" s="37"/>
      <c r="G4" s="37"/>
      <c r="H4" s="37"/>
      <c r="I4" s="37"/>
      <c r="J4" s="38"/>
    </row>
    <row r="5" spans="2:10" ht="28.5" customHeight="1" x14ac:dyDescent="0.25">
      <c r="B5" s="64" t="s">
        <v>30</v>
      </c>
      <c r="C5" s="65"/>
      <c r="D5" s="65"/>
      <c r="E5" s="65"/>
      <c r="F5" s="65"/>
      <c r="G5" s="65"/>
      <c r="H5" s="65"/>
      <c r="I5" s="65"/>
      <c r="J5" s="66"/>
    </row>
    <row r="7" spans="2:10" ht="26.25" customHeight="1" x14ac:dyDescent="0.25">
      <c r="B7" s="45" t="s">
        <v>45</v>
      </c>
      <c r="C7" s="46"/>
      <c r="D7" s="46"/>
      <c r="E7" s="46"/>
      <c r="F7" s="46"/>
      <c r="G7" s="46"/>
      <c r="H7" s="46"/>
      <c r="I7" s="46"/>
      <c r="J7" s="47"/>
    </row>
    <row r="8" spans="2:10" ht="61.5" customHeight="1" x14ac:dyDescent="0.25">
      <c r="B8" s="6" t="s">
        <v>0</v>
      </c>
      <c r="C8" s="6" t="s">
        <v>1</v>
      </c>
      <c r="D8" s="6" t="s">
        <v>2</v>
      </c>
      <c r="E8" s="6" t="s">
        <v>31</v>
      </c>
      <c r="F8" s="7" t="s">
        <v>3</v>
      </c>
      <c r="G8" s="7" t="s">
        <v>32</v>
      </c>
      <c r="H8" s="7" t="s">
        <v>4</v>
      </c>
      <c r="I8" s="6" t="s">
        <v>5</v>
      </c>
      <c r="J8" s="6" t="s">
        <v>6</v>
      </c>
    </row>
    <row r="9" spans="2:10" x14ac:dyDescent="0.25">
      <c r="B9" s="18"/>
      <c r="C9" s="20" t="s">
        <v>39</v>
      </c>
      <c r="D9" s="23">
        <v>1000</v>
      </c>
      <c r="E9" s="23">
        <v>100</v>
      </c>
      <c r="F9" s="5">
        <f>D9+E9</f>
        <v>1100</v>
      </c>
      <c r="G9" s="21">
        <v>1</v>
      </c>
      <c r="H9" s="20">
        <v>12</v>
      </c>
      <c r="I9" s="20" t="s">
        <v>35</v>
      </c>
      <c r="J9" s="19">
        <f>F9*G9*H9</f>
        <v>13200</v>
      </c>
    </row>
    <row r="10" spans="2:10" x14ac:dyDescent="0.25">
      <c r="B10" s="18"/>
      <c r="C10" s="20" t="s">
        <v>40</v>
      </c>
      <c r="D10" s="23">
        <v>900</v>
      </c>
      <c r="E10" s="23">
        <v>90</v>
      </c>
      <c r="F10" s="5">
        <f>D10+E10</f>
        <v>990</v>
      </c>
      <c r="G10" s="21">
        <v>0.6</v>
      </c>
      <c r="H10" s="20">
        <v>9</v>
      </c>
      <c r="I10" s="20" t="s">
        <v>36</v>
      </c>
      <c r="J10" s="19">
        <f>F10*G10*H10</f>
        <v>5346</v>
      </c>
    </row>
    <row r="11" spans="2:10" x14ac:dyDescent="0.25">
      <c r="B11" s="18"/>
      <c r="C11" s="20" t="s">
        <v>42</v>
      </c>
      <c r="D11" s="23">
        <v>500</v>
      </c>
      <c r="E11" s="23"/>
      <c r="F11" s="5">
        <f>D11+E11</f>
        <v>500</v>
      </c>
      <c r="G11" s="21">
        <v>0.3</v>
      </c>
      <c r="H11" s="20">
        <v>5</v>
      </c>
      <c r="I11" s="20" t="s">
        <v>41</v>
      </c>
      <c r="J11" s="5">
        <f>F11*G11*H11</f>
        <v>750</v>
      </c>
    </row>
    <row r="12" spans="2:10" x14ac:dyDescent="0.25">
      <c r="B12" s="18"/>
      <c r="C12" s="1"/>
      <c r="D12" s="1"/>
      <c r="E12" s="1"/>
      <c r="F12" s="5">
        <f t="shared" ref="F12:F18" si="0">D12+E12</f>
        <v>0</v>
      </c>
      <c r="G12" s="8"/>
      <c r="H12" s="1"/>
      <c r="I12" s="1"/>
      <c r="J12" s="5">
        <f t="shared" ref="J12:J18" si="1">F12*G12*H12</f>
        <v>0</v>
      </c>
    </row>
    <row r="13" spans="2:10" x14ac:dyDescent="0.25">
      <c r="B13" s="18"/>
      <c r="C13" s="1"/>
      <c r="D13" s="1"/>
      <c r="E13" s="1"/>
      <c r="F13" s="5">
        <f t="shared" si="0"/>
        <v>0</v>
      </c>
      <c r="G13" s="8"/>
      <c r="H13" s="1"/>
      <c r="I13" s="1"/>
      <c r="J13" s="5">
        <f t="shared" si="1"/>
        <v>0</v>
      </c>
    </row>
    <row r="14" spans="2:10" x14ac:dyDescent="0.25">
      <c r="B14" s="18"/>
      <c r="C14" s="1"/>
      <c r="D14" s="1"/>
      <c r="E14" s="1"/>
      <c r="F14" s="5">
        <f t="shared" si="0"/>
        <v>0</v>
      </c>
      <c r="G14" s="8"/>
      <c r="H14" s="1"/>
      <c r="I14" s="1"/>
      <c r="J14" s="5">
        <f t="shared" si="1"/>
        <v>0</v>
      </c>
    </row>
    <row r="15" spans="2:10" x14ac:dyDescent="0.25">
      <c r="B15" s="18"/>
      <c r="C15" s="1"/>
      <c r="D15" s="1"/>
      <c r="E15" s="1"/>
      <c r="F15" s="5">
        <f t="shared" si="0"/>
        <v>0</v>
      </c>
      <c r="G15" s="8"/>
      <c r="H15" s="1"/>
      <c r="I15" s="1"/>
      <c r="J15" s="5">
        <f t="shared" si="1"/>
        <v>0</v>
      </c>
    </row>
    <row r="16" spans="2:10" x14ac:dyDescent="0.25">
      <c r="B16" s="18"/>
      <c r="C16" s="1"/>
      <c r="D16" s="1"/>
      <c r="E16" s="1"/>
      <c r="F16" s="5">
        <f t="shared" si="0"/>
        <v>0</v>
      </c>
      <c r="G16" s="8"/>
      <c r="H16" s="1"/>
      <c r="I16" s="1"/>
      <c r="J16" s="5">
        <f t="shared" si="1"/>
        <v>0</v>
      </c>
    </row>
    <row r="17" spans="2:10" x14ac:dyDescent="0.25">
      <c r="B17" s="18"/>
      <c r="C17" s="1"/>
      <c r="D17" s="1"/>
      <c r="E17" s="1"/>
      <c r="F17" s="5">
        <f t="shared" si="0"/>
        <v>0</v>
      </c>
      <c r="G17" s="8"/>
      <c r="H17" s="1"/>
      <c r="I17" s="1"/>
      <c r="J17" s="5">
        <f t="shared" si="1"/>
        <v>0</v>
      </c>
    </row>
    <row r="18" spans="2:10" x14ac:dyDescent="0.25">
      <c r="B18" s="18"/>
      <c r="C18" s="1"/>
      <c r="D18" s="1"/>
      <c r="E18" s="1"/>
      <c r="F18" s="5">
        <f t="shared" si="0"/>
        <v>0</v>
      </c>
      <c r="G18" s="8"/>
      <c r="H18" s="1"/>
      <c r="I18" s="1"/>
      <c r="J18" s="5">
        <f t="shared" si="1"/>
        <v>0</v>
      </c>
    </row>
    <row r="19" spans="2:10" ht="33" customHeight="1" x14ac:dyDescent="0.25">
      <c r="B19" s="3"/>
      <c r="C19" s="6" t="s">
        <v>7</v>
      </c>
      <c r="D19" s="3"/>
      <c r="E19" s="3"/>
      <c r="F19" s="3"/>
      <c r="G19" s="3"/>
      <c r="H19" s="3"/>
      <c r="I19" s="3"/>
      <c r="J19" s="4">
        <f>SUM(J9:J18)</f>
        <v>19296</v>
      </c>
    </row>
    <row r="20" spans="2:10" ht="36" customHeight="1" x14ac:dyDescent="0.25">
      <c r="B20" s="39" t="s">
        <v>44</v>
      </c>
      <c r="C20" s="40"/>
      <c r="D20" s="40"/>
      <c r="E20" s="40"/>
      <c r="F20" s="40"/>
      <c r="G20" s="40"/>
      <c r="H20" s="40"/>
      <c r="I20" s="40"/>
      <c r="J20" s="41"/>
    </row>
    <row r="21" spans="2:10" ht="44.25" customHeight="1" x14ac:dyDescent="0.25">
      <c r="B21" s="42" t="s">
        <v>72</v>
      </c>
      <c r="C21" s="43"/>
      <c r="D21" s="43"/>
      <c r="E21" s="43"/>
      <c r="F21" s="43"/>
      <c r="G21" s="43"/>
      <c r="H21" s="43"/>
      <c r="I21" s="43"/>
      <c r="J21" s="44"/>
    </row>
    <row r="22" spans="2:10" ht="18" customHeight="1" x14ac:dyDescent="0.25">
      <c r="B22" s="10"/>
      <c r="C22" s="11"/>
      <c r="D22" s="11"/>
      <c r="E22" s="11"/>
      <c r="F22" s="11"/>
      <c r="G22" s="11"/>
      <c r="H22" s="11"/>
      <c r="I22" s="11"/>
      <c r="J22" s="11"/>
    </row>
    <row r="23" spans="2:10" ht="17.45" customHeight="1" x14ac:dyDescent="0.25">
      <c r="B23" s="30" t="s">
        <v>66</v>
      </c>
      <c r="C23" s="31"/>
      <c r="D23" s="31"/>
      <c r="E23" s="31"/>
      <c r="F23" s="31"/>
      <c r="G23" s="31"/>
      <c r="H23" s="31"/>
      <c r="I23" s="31"/>
      <c r="J23" s="31"/>
    </row>
    <row r="24" spans="2:10" ht="32.450000000000003" customHeight="1" x14ac:dyDescent="0.25">
      <c r="B24" s="24"/>
      <c r="C24" s="25"/>
      <c r="D24" s="25"/>
      <c r="E24" s="25"/>
      <c r="F24" s="25"/>
      <c r="G24" s="26" t="s">
        <v>67</v>
      </c>
      <c r="H24" s="27" t="s">
        <v>68</v>
      </c>
      <c r="I24" s="26" t="s">
        <v>69</v>
      </c>
      <c r="J24" s="27" t="s">
        <v>70</v>
      </c>
    </row>
    <row r="25" spans="2:10" ht="16.899999999999999" customHeight="1" x14ac:dyDescent="0.25">
      <c r="B25" s="32" t="s">
        <v>63</v>
      </c>
      <c r="C25" s="33"/>
      <c r="D25" s="33"/>
      <c r="E25" s="33"/>
      <c r="F25" s="33"/>
      <c r="G25" s="28">
        <f>G27*D144</f>
        <v>15436.800000000001</v>
      </c>
      <c r="H25" s="28">
        <f>G27*D148</f>
        <v>17366.400000000001</v>
      </c>
      <c r="I25" s="34">
        <f>G25/H144</f>
        <v>0.56256690977704904</v>
      </c>
      <c r="J25" s="34">
        <f>H25/H148</f>
        <v>0.56256690977704904</v>
      </c>
    </row>
    <row r="26" spans="2:10" ht="18" customHeight="1" x14ac:dyDescent="0.25">
      <c r="B26" s="32" t="s">
        <v>64</v>
      </c>
      <c r="C26" s="33"/>
      <c r="D26" s="33"/>
      <c r="E26" s="33"/>
      <c r="F26" s="33"/>
      <c r="G26" s="28">
        <f>G27*F144</f>
        <v>3859.2000000000003</v>
      </c>
      <c r="H26" s="28">
        <f>H27*F148</f>
        <v>1929.6000000000001</v>
      </c>
      <c r="I26" s="35"/>
      <c r="J26" s="35"/>
    </row>
    <row r="27" spans="2:10" ht="18" customHeight="1" x14ac:dyDescent="0.25">
      <c r="B27" s="32" t="s">
        <v>7</v>
      </c>
      <c r="C27" s="33"/>
      <c r="D27" s="33"/>
      <c r="E27" s="33"/>
      <c r="F27" s="33"/>
      <c r="G27" s="29">
        <f>J19</f>
        <v>19296</v>
      </c>
      <c r="H27" s="29">
        <f>J19</f>
        <v>19296</v>
      </c>
      <c r="I27" s="36"/>
      <c r="J27" s="36"/>
    </row>
    <row r="28" spans="2:10" x14ac:dyDescent="0.25">
      <c r="G28" s="37"/>
      <c r="H28" s="37"/>
    </row>
    <row r="29" spans="2:10" ht="34.5" customHeight="1" x14ac:dyDescent="0.25">
      <c r="B29" s="45" t="s">
        <v>46</v>
      </c>
      <c r="C29" s="46"/>
      <c r="D29" s="46"/>
      <c r="E29" s="46"/>
      <c r="F29" s="46"/>
      <c r="G29" s="46"/>
      <c r="H29" s="46"/>
      <c r="I29" s="46"/>
      <c r="J29" s="47"/>
    </row>
    <row r="30" spans="2:10" ht="45" x14ac:dyDescent="0.25">
      <c r="B30" s="6" t="s">
        <v>8</v>
      </c>
      <c r="C30" s="51" t="s">
        <v>9</v>
      </c>
      <c r="D30" s="52"/>
      <c r="E30" s="52"/>
      <c r="F30" s="53"/>
      <c r="G30" s="7" t="s">
        <v>28</v>
      </c>
      <c r="H30" s="57" t="s">
        <v>10</v>
      </c>
      <c r="I30" s="58"/>
      <c r="J30" s="7" t="s">
        <v>11</v>
      </c>
    </row>
    <row r="31" spans="2:10" ht="14.45" customHeight="1" x14ac:dyDescent="0.25">
      <c r="B31" s="1"/>
      <c r="C31" s="54" t="s">
        <v>38</v>
      </c>
      <c r="D31" s="55"/>
      <c r="E31" s="55"/>
      <c r="F31" s="56"/>
      <c r="G31" s="23">
        <v>5000</v>
      </c>
      <c r="H31" s="59">
        <v>1</v>
      </c>
      <c r="I31" s="60"/>
      <c r="J31" s="23">
        <f>G31*H31</f>
        <v>5000</v>
      </c>
    </row>
    <row r="32" spans="2:10" x14ac:dyDescent="0.25">
      <c r="B32" s="1"/>
      <c r="C32" s="54" t="s">
        <v>37</v>
      </c>
      <c r="D32" s="55"/>
      <c r="E32" s="55"/>
      <c r="F32" s="56"/>
      <c r="G32" s="23">
        <v>310</v>
      </c>
      <c r="H32" s="59">
        <v>2</v>
      </c>
      <c r="I32" s="60"/>
      <c r="J32" s="23">
        <f>G32*H32</f>
        <v>620</v>
      </c>
    </row>
    <row r="33" spans="2:10" x14ac:dyDescent="0.25">
      <c r="B33" s="1"/>
      <c r="C33" s="48"/>
      <c r="D33" s="49"/>
      <c r="E33" s="49"/>
      <c r="F33" s="50"/>
      <c r="G33" s="1"/>
      <c r="H33" s="48"/>
      <c r="I33" s="50"/>
      <c r="J33" s="5">
        <f t="shared" ref="J33:J40" si="2">G33*H33</f>
        <v>0</v>
      </c>
    </row>
    <row r="34" spans="2:10" x14ac:dyDescent="0.25">
      <c r="B34" s="1"/>
      <c r="C34" s="48"/>
      <c r="D34" s="49"/>
      <c r="E34" s="49"/>
      <c r="F34" s="50"/>
      <c r="G34" s="1"/>
      <c r="H34" s="48"/>
      <c r="I34" s="50"/>
      <c r="J34" s="5">
        <f t="shared" si="2"/>
        <v>0</v>
      </c>
    </row>
    <row r="35" spans="2:10" x14ac:dyDescent="0.25">
      <c r="B35" s="1"/>
      <c r="C35" s="48"/>
      <c r="D35" s="49"/>
      <c r="E35" s="49"/>
      <c r="F35" s="50"/>
      <c r="G35" s="1"/>
      <c r="H35" s="48"/>
      <c r="I35" s="50"/>
      <c r="J35" s="5">
        <f t="shared" si="2"/>
        <v>0</v>
      </c>
    </row>
    <row r="36" spans="2:10" x14ac:dyDescent="0.25">
      <c r="B36" s="1"/>
      <c r="C36" s="48"/>
      <c r="D36" s="49"/>
      <c r="E36" s="49"/>
      <c r="F36" s="50"/>
      <c r="G36" s="1"/>
      <c r="H36" s="48"/>
      <c r="I36" s="50"/>
      <c r="J36" s="5">
        <f t="shared" si="2"/>
        <v>0</v>
      </c>
    </row>
    <row r="37" spans="2:10" x14ac:dyDescent="0.25">
      <c r="B37" s="1"/>
      <c r="C37" s="48"/>
      <c r="D37" s="49"/>
      <c r="E37" s="49"/>
      <c r="F37" s="50"/>
      <c r="G37" s="1"/>
      <c r="H37" s="48"/>
      <c r="I37" s="50"/>
      <c r="J37" s="5">
        <f t="shared" si="2"/>
        <v>0</v>
      </c>
    </row>
    <row r="38" spans="2:10" x14ac:dyDescent="0.25">
      <c r="B38" s="1"/>
      <c r="C38" s="48"/>
      <c r="D38" s="49"/>
      <c r="E38" s="49"/>
      <c r="F38" s="50"/>
      <c r="G38" s="1"/>
      <c r="H38" s="48"/>
      <c r="I38" s="50"/>
      <c r="J38" s="5">
        <f t="shared" si="2"/>
        <v>0</v>
      </c>
    </row>
    <row r="39" spans="2:10" x14ac:dyDescent="0.25">
      <c r="B39" s="1"/>
      <c r="C39" s="48"/>
      <c r="D39" s="49"/>
      <c r="E39" s="49"/>
      <c r="F39" s="50"/>
      <c r="G39" s="1"/>
      <c r="H39" s="48"/>
      <c r="I39" s="50"/>
      <c r="J39" s="5">
        <f t="shared" si="2"/>
        <v>0</v>
      </c>
    </row>
    <row r="40" spans="2:10" x14ac:dyDescent="0.25">
      <c r="B40" s="1"/>
      <c r="C40" s="48"/>
      <c r="D40" s="49"/>
      <c r="E40" s="49"/>
      <c r="F40" s="50"/>
      <c r="G40" s="1"/>
      <c r="H40" s="48"/>
      <c r="I40" s="50"/>
      <c r="J40" s="5">
        <f t="shared" si="2"/>
        <v>0</v>
      </c>
    </row>
    <row r="41" spans="2:10" ht="26.25" customHeight="1" x14ac:dyDescent="0.25">
      <c r="B41" s="3"/>
      <c r="C41" s="67" t="s">
        <v>7</v>
      </c>
      <c r="D41" s="49"/>
      <c r="E41" s="49"/>
      <c r="F41" s="49"/>
      <c r="G41" s="49"/>
      <c r="H41" s="49"/>
      <c r="I41" s="50"/>
      <c r="J41" s="4">
        <f>SUM(J31:J40)</f>
        <v>5620</v>
      </c>
    </row>
    <row r="42" spans="2:10" ht="49.9" customHeight="1" x14ac:dyDescent="0.25">
      <c r="B42" s="39" t="s">
        <v>78</v>
      </c>
      <c r="C42" s="40"/>
      <c r="D42" s="40"/>
      <c r="E42" s="40"/>
      <c r="F42" s="40"/>
      <c r="G42" s="40"/>
      <c r="H42" s="40"/>
      <c r="I42" s="40"/>
      <c r="J42" s="41"/>
    </row>
    <row r="43" spans="2:10" ht="37.5" customHeight="1" x14ac:dyDescent="0.25">
      <c r="B43" s="42" t="s">
        <v>73</v>
      </c>
      <c r="C43" s="43"/>
      <c r="D43" s="43"/>
      <c r="E43" s="43"/>
      <c r="F43" s="43"/>
      <c r="G43" s="43"/>
      <c r="H43" s="43"/>
      <c r="I43" s="43"/>
      <c r="J43" s="44"/>
    </row>
    <row r="44" spans="2:10" x14ac:dyDescent="0.25">
      <c r="B44" s="10"/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30" t="s">
        <v>71</v>
      </c>
      <c r="C45" s="31"/>
      <c r="D45" s="31"/>
      <c r="E45" s="31"/>
      <c r="F45" s="31"/>
      <c r="G45" s="31"/>
      <c r="H45" s="31"/>
      <c r="I45" s="31"/>
      <c r="J45" s="31"/>
    </row>
    <row r="46" spans="2:10" ht="30" x14ac:dyDescent="0.25">
      <c r="B46" s="24"/>
      <c r="C46" s="25"/>
      <c r="D46" s="25"/>
      <c r="E46" s="25"/>
      <c r="F46" s="25"/>
      <c r="G46" s="26" t="s">
        <v>67</v>
      </c>
      <c r="H46" s="27" t="s">
        <v>68</v>
      </c>
      <c r="I46" s="26" t="s">
        <v>69</v>
      </c>
      <c r="J46" s="27" t="s">
        <v>70</v>
      </c>
    </row>
    <row r="47" spans="2:10" x14ac:dyDescent="0.25">
      <c r="B47" s="32" t="s">
        <v>63</v>
      </c>
      <c r="C47" s="33"/>
      <c r="D47" s="33"/>
      <c r="E47" s="33"/>
      <c r="F47" s="33"/>
      <c r="G47" s="28">
        <f>G49*D144</f>
        <v>4496</v>
      </c>
      <c r="H47" s="28">
        <f>G49*D148</f>
        <v>5058</v>
      </c>
      <c r="I47" s="34">
        <f>G47/H144</f>
        <v>0.1638487786560435</v>
      </c>
      <c r="J47" s="34">
        <f>H47/H148</f>
        <v>0.16384877865604353</v>
      </c>
    </row>
    <row r="48" spans="2:10" x14ac:dyDescent="0.25">
      <c r="B48" s="32" t="s">
        <v>64</v>
      </c>
      <c r="C48" s="33"/>
      <c r="D48" s="33"/>
      <c r="E48" s="33"/>
      <c r="F48" s="33"/>
      <c r="G48" s="28">
        <f>G49*F144</f>
        <v>1124</v>
      </c>
      <c r="H48" s="28">
        <f>H49*F148</f>
        <v>562</v>
      </c>
      <c r="I48" s="35"/>
      <c r="J48" s="35"/>
    </row>
    <row r="49" spans="2:10" x14ac:dyDescent="0.25">
      <c r="B49" s="32" t="s">
        <v>7</v>
      </c>
      <c r="C49" s="33"/>
      <c r="D49" s="33"/>
      <c r="E49" s="33"/>
      <c r="F49" s="33"/>
      <c r="G49" s="29">
        <f>J41</f>
        <v>5620</v>
      </c>
      <c r="H49" s="29">
        <f>J41</f>
        <v>5620</v>
      </c>
      <c r="I49" s="36"/>
      <c r="J49" s="36"/>
    </row>
    <row r="50" spans="2:10" x14ac:dyDescent="0.25">
      <c r="B50" s="10"/>
      <c r="C50" s="11"/>
      <c r="D50" s="11"/>
      <c r="E50" s="11"/>
      <c r="F50" s="11"/>
      <c r="G50" s="11"/>
      <c r="H50" s="11"/>
      <c r="I50" s="11"/>
      <c r="J50" s="11"/>
    </row>
    <row r="51" spans="2:10" ht="37.5" customHeight="1" x14ac:dyDescent="0.25">
      <c r="B51" s="45" t="s">
        <v>47</v>
      </c>
      <c r="C51" s="46"/>
      <c r="D51" s="46"/>
      <c r="E51" s="46"/>
      <c r="F51" s="46"/>
      <c r="G51" s="46"/>
      <c r="H51" s="46"/>
      <c r="I51" s="46"/>
      <c r="J51" s="47"/>
    </row>
    <row r="52" spans="2:10" ht="37.5" customHeight="1" x14ac:dyDescent="0.25">
      <c r="B52" s="6" t="s">
        <v>8</v>
      </c>
      <c r="C52" s="51" t="s">
        <v>12</v>
      </c>
      <c r="D52" s="52"/>
      <c r="E52" s="52"/>
      <c r="F52" s="53"/>
      <c r="G52" s="7" t="s">
        <v>28</v>
      </c>
      <c r="H52" s="57" t="s">
        <v>10</v>
      </c>
      <c r="I52" s="58"/>
      <c r="J52" s="7" t="s">
        <v>13</v>
      </c>
    </row>
    <row r="53" spans="2:10" x14ac:dyDescent="0.25">
      <c r="B53" s="1"/>
      <c r="C53" s="54" t="s">
        <v>58</v>
      </c>
      <c r="D53" s="55"/>
      <c r="E53" s="55"/>
      <c r="F53" s="56"/>
      <c r="G53" s="23">
        <v>290</v>
      </c>
      <c r="H53" s="59">
        <v>4</v>
      </c>
      <c r="I53" s="60"/>
      <c r="J53" s="23">
        <f>G53*H53</f>
        <v>1160</v>
      </c>
    </row>
    <row r="54" spans="2:10" x14ac:dyDescent="0.25">
      <c r="B54" s="1"/>
      <c r="C54" s="87"/>
      <c r="D54" s="88"/>
      <c r="E54" s="88"/>
      <c r="F54" s="89"/>
      <c r="G54" s="23">
        <v>120</v>
      </c>
      <c r="H54" s="59">
        <v>3</v>
      </c>
      <c r="I54" s="60"/>
      <c r="J54" s="23">
        <f>G54*H54</f>
        <v>360</v>
      </c>
    </row>
    <row r="55" spans="2:10" x14ac:dyDescent="0.25">
      <c r="B55" s="1"/>
      <c r="C55" s="48"/>
      <c r="D55" s="49"/>
      <c r="E55" s="49"/>
      <c r="F55" s="50"/>
      <c r="G55" s="2"/>
      <c r="H55" s="48"/>
      <c r="I55" s="50"/>
      <c r="J55" s="5">
        <f t="shared" ref="J55:J62" si="3">G55*H55</f>
        <v>0</v>
      </c>
    </row>
    <row r="56" spans="2:10" x14ac:dyDescent="0.25">
      <c r="B56" s="1"/>
      <c r="C56" s="48"/>
      <c r="D56" s="49"/>
      <c r="E56" s="49"/>
      <c r="F56" s="50"/>
      <c r="G56" s="2"/>
      <c r="H56" s="48"/>
      <c r="I56" s="50"/>
      <c r="J56" s="5">
        <f t="shared" si="3"/>
        <v>0</v>
      </c>
    </row>
    <row r="57" spans="2:10" x14ac:dyDescent="0.25">
      <c r="B57" s="1"/>
      <c r="C57" s="48"/>
      <c r="D57" s="49"/>
      <c r="E57" s="49"/>
      <c r="F57" s="50"/>
      <c r="G57" s="2"/>
      <c r="H57" s="48"/>
      <c r="I57" s="50"/>
      <c r="J57" s="5">
        <f t="shared" si="3"/>
        <v>0</v>
      </c>
    </row>
    <row r="58" spans="2:10" x14ac:dyDescent="0.25">
      <c r="B58" s="1"/>
      <c r="C58" s="48"/>
      <c r="D58" s="49"/>
      <c r="E58" s="49"/>
      <c r="F58" s="50"/>
      <c r="G58" s="2"/>
      <c r="H58" s="48"/>
      <c r="I58" s="50"/>
      <c r="J58" s="5">
        <f t="shared" si="3"/>
        <v>0</v>
      </c>
    </row>
    <row r="59" spans="2:10" x14ac:dyDescent="0.25">
      <c r="B59" s="1"/>
      <c r="C59" s="48"/>
      <c r="D59" s="49"/>
      <c r="E59" s="49"/>
      <c r="F59" s="50"/>
      <c r="G59" s="2"/>
      <c r="H59" s="48"/>
      <c r="I59" s="50"/>
      <c r="J59" s="5">
        <f t="shared" si="3"/>
        <v>0</v>
      </c>
    </row>
    <row r="60" spans="2:10" x14ac:dyDescent="0.25">
      <c r="B60" s="1"/>
      <c r="C60" s="48"/>
      <c r="D60" s="49"/>
      <c r="E60" s="49"/>
      <c r="F60" s="50"/>
      <c r="G60" s="2"/>
      <c r="H60" s="48"/>
      <c r="I60" s="50"/>
      <c r="J60" s="5">
        <f t="shared" si="3"/>
        <v>0</v>
      </c>
    </row>
    <row r="61" spans="2:10" x14ac:dyDescent="0.25">
      <c r="B61" s="1"/>
      <c r="C61" s="48"/>
      <c r="D61" s="49"/>
      <c r="E61" s="49"/>
      <c r="F61" s="50"/>
      <c r="G61" s="2"/>
      <c r="H61" s="48"/>
      <c r="I61" s="50"/>
      <c r="J61" s="5">
        <f t="shared" si="3"/>
        <v>0</v>
      </c>
    </row>
    <row r="62" spans="2:10" x14ac:dyDescent="0.25">
      <c r="B62" s="1"/>
      <c r="C62" s="48"/>
      <c r="D62" s="49"/>
      <c r="E62" s="49"/>
      <c r="F62" s="50"/>
      <c r="G62" s="2"/>
      <c r="H62" s="48"/>
      <c r="I62" s="50"/>
      <c r="J62" s="5">
        <f t="shared" si="3"/>
        <v>0</v>
      </c>
    </row>
    <row r="63" spans="2:10" x14ac:dyDescent="0.25">
      <c r="B63" s="3"/>
      <c r="C63" s="67" t="s">
        <v>7</v>
      </c>
      <c r="D63" s="49"/>
      <c r="E63" s="49"/>
      <c r="F63" s="49"/>
      <c r="G63" s="49"/>
      <c r="H63" s="49"/>
      <c r="I63" s="50"/>
      <c r="J63" s="4">
        <f>SUM(J53:J62)</f>
        <v>1520</v>
      </c>
    </row>
    <row r="64" spans="2:10" ht="43.15" customHeight="1" x14ac:dyDescent="0.25">
      <c r="B64" s="39" t="s">
        <v>51</v>
      </c>
      <c r="C64" s="40"/>
      <c r="D64" s="40"/>
      <c r="E64" s="40"/>
      <c r="F64" s="40"/>
      <c r="G64" s="40"/>
      <c r="H64" s="40"/>
      <c r="I64" s="40"/>
      <c r="J64" s="41"/>
    </row>
    <row r="65" spans="2:10" ht="37.5" customHeight="1" x14ac:dyDescent="0.25">
      <c r="B65" s="42" t="s">
        <v>73</v>
      </c>
      <c r="C65" s="43"/>
      <c r="D65" s="43"/>
      <c r="E65" s="43"/>
      <c r="F65" s="43"/>
      <c r="G65" s="43"/>
      <c r="H65" s="43"/>
      <c r="I65" s="43"/>
      <c r="J65" s="44"/>
    </row>
    <row r="67" spans="2:10" x14ac:dyDescent="0.25">
      <c r="B67" s="30" t="s">
        <v>74</v>
      </c>
      <c r="C67" s="31"/>
      <c r="D67" s="31"/>
      <c r="E67" s="31"/>
      <c r="F67" s="31"/>
      <c r="G67" s="31"/>
      <c r="H67" s="31"/>
      <c r="I67" s="31"/>
      <c r="J67" s="31"/>
    </row>
    <row r="68" spans="2:10" ht="30" x14ac:dyDescent="0.25">
      <c r="B68" s="24"/>
      <c r="C68" s="25"/>
      <c r="D68" s="25"/>
      <c r="E68" s="25"/>
      <c r="F68" s="25"/>
      <c r="G68" s="26" t="s">
        <v>67</v>
      </c>
      <c r="H68" s="27" t="s">
        <v>68</v>
      </c>
      <c r="I68" s="26" t="s">
        <v>69</v>
      </c>
      <c r="J68" s="27" t="s">
        <v>70</v>
      </c>
    </row>
    <row r="69" spans="2:10" x14ac:dyDescent="0.25">
      <c r="B69" s="32" t="s">
        <v>63</v>
      </c>
      <c r="C69" s="33"/>
      <c r="D69" s="33"/>
      <c r="E69" s="33"/>
      <c r="F69" s="33"/>
      <c r="G69" s="28">
        <f>G71*D144</f>
        <v>1216</v>
      </c>
      <c r="H69" s="28">
        <f>G71*D148</f>
        <v>1368</v>
      </c>
      <c r="I69" s="34">
        <f>G69/H144</f>
        <v>4.4314972163200378E-2</v>
      </c>
      <c r="J69" s="34">
        <f>H69/H148</f>
        <v>4.4314972163200378E-2</v>
      </c>
    </row>
    <row r="70" spans="2:10" x14ac:dyDescent="0.25">
      <c r="B70" s="32" t="s">
        <v>64</v>
      </c>
      <c r="C70" s="33"/>
      <c r="D70" s="33"/>
      <c r="E70" s="33"/>
      <c r="F70" s="33"/>
      <c r="G70" s="28">
        <f>G71*F144</f>
        <v>304</v>
      </c>
      <c r="H70" s="28">
        <f>H71*F148</f>
        <v>152</v>
      </c>
      <c r="I70" s="35"/>
      <c r="J70" s="35"/>
    </row>
    <row r="71" spans="2:10" x14ac:dyDescent="0.25">
      <c r="B71" s="32" t="s">
        <v>7</v>
      </c>
      <c r="C71" s="33"/>
      <c r="D71" s="33"/>
      <c r="E71" s="33"/>
      <c r="F71" s="33"/>
      <c r="G71" s="29">
        <f>J63</f>
        <v>1520</v>
      </c>
      <c r="H71" s="29">
        <f>J63</f>
        <v>1520</v>
      </c>
      <c r="I71" s="36"/>
      <c r="J71" s="36"/>
    </row>
    <row r="73" spans="2:10" ht="42.75" customHeight="1" x14ac:dyDescent="0.25">
      <c r="B73" s="45" t="s">
        <v>48</v>
      </c>
      <c r="C73" s="46"/>
      <c r="D73" s="46"/>
      <c r="E73" s="46"/>
      <c r="F73" s="46"/>
      <c r="G73" s="46"/>
      <c r="H73" s="46"/>
      <c r="I73" s="46"/>
      <c r="J73" s="47"/>
    </row>
    <row r="74" spans="2:10" ht="45" x14ac:dyDescent="0.25">
      <c r="B74" s="6" t="s">
        <v>8</v>
      </c>
      <c r="C74" s="51" t="s">
        <v>53</v>
      </c>
      <c r="D74" s="52"/>
      <c r="E74" s="52"/>
      <c r="F74" s="53"/>
      <c r="G74" s="7" t="s">
        <v>28</v>
      </c>
      <c r="H74" s="57" t="s">
        <v>10</v>
      </c>
      <c r="I74" s="58"/>
      <c r="J74" s="7" t="s">
        <v>13</v>
      </c>
    </row>
    <row r="75" spans="2:10" ht="15" customHeight="1" x14ac:dyDescent="0.25">
      <c r="B75" s="1"/>
      <c r="C75" s="54" t="s">
        <v>49</v>
      </c>
      <c r="D75" s="55"/>
      <c r="E75" s="55"/>
      <c r="F75" s="56"/>
      <c r="G75" s="23">
        <v>3500</v>
      </c>
      <c r="H75" s="59">
        <v>1</v>
      </c>
      <c r="I75" s="60"/>
      <c r="J75" s="23">
        <f>G75*H75</f>
        <v>3500</v>
      </c>
    </row>
    <row r="76" spans="2:10" ht="14.45" customHeight="1" x14ac:dyDescent="0.25">
      <c r="B76" s="1"/>
      <c r="C76" s="48"/>
      <c r="D76" s="49"/>
      <c r="E76" s="49"/>
      <c r="F76" s="50"/>
      <c r="G76" s="2"/>
      <c r="H76" s="48"/>
      <c r="I76" s="50"/>
      <c r="J76" s="5">
        <f t="shared" ref="J76:J84" si="4">G76*H76</f>
        <v>0</v>
      </c>
    </row>
    <row r="77" spans="2:10" x14ac:dyDescent="0.25">
      <c r="B77" s="1"/>
      <c r="C77" s="48"/>
      <c r="D77" s="49"/>
      <c r="E77" s="49"/>
      <c r="F77" s="50"/>
      <c r="G77" s="2"/>
      <c r="H77" s="48"/>
      <c r="I77" s="50"/>
      <c r="J77" s="5">
        <f t="shared" si="4"/>
        <v>0</v>
      </c>
    </row>
    <row r="78" spans="2:10" x14ac:dyDescent="0.25">
      <c r="B78" s="1"/>
      <c r="C78" s="48"/>
      <c r="D78" s="49"/>
      <c r="E78" s="49"/>
      <c r="F78" s="50"/>
      <c r="G78" s="2"/>
      <c r="H78" s="48"/>
      <c r="I78" s="50"/>
      <c r="J78" s="5">
        <f t="shared" si="4"/>
        <v>0</v>
      </c>
    </row>
    <row r="79" spans="2:10" x14ac:dyDescent="0.25">
      <c r="B79" s="1"/>
      <c r="C79" s="48"/>
      <c r="D79" s="49"/>
      <c r="E79" s="49"/>
      <c r="F79" s="50"/>
      <c r="G79" s="2"/>
      <c r="H79" s="48"/>
      <c r="I79" s="50"/>
      <c r="J79" s="5">
        <f t="shared" si="4"/>
        <v>0</v>
      </c>
    </row>
    <row r="80" spans="2:10" x14ac:dyDescent="0.25">
      <c r="B80" s="1"/>
      <c r="C80" s="48"/>
      <c r="D80" s="49"/>
      <c r="E80" s="49"/>
      <c r="F80" s="50"/>
      <c r="G80" s="2"/>
      <c r="H80" s="48"/>
      <c r="I80" s="50"/>
      <c r="J80" s="5">
        <f t="shared" si="4"/>
        <v>0</v>
      </c>
    </row>
    <row r="81" spans="2:10" x14ac:dyDescent="0.25">
      <c r="B81" s="1"/>
      <c r="C81" s="48"/>
      <c r="D81" s="49"/>
      <c r="E81" s="49"/>
      <c r="F81" s="50"/>
      <c r="G81" s="2"/>
      <c r="H81" s="48"/>
      <c r="I81" s="50"/>
      <c r="J81" s="5">
        <f t="shared" si="4"/>
        <v>0</v>
      </c>
    </row>
    <row r="82" spans="2:10" x14ac:dyDescent="0.25">
      <c r="B82" s="1"/>
      <c r="C82" s="48"/>
      <c r="D82" s="49"/>
      <c r="E82" s="49"/>
      <c r="F82" s="50"/>
      <c r="G82" s="2"/>
      <c r="H82" s="48"/>
      <c r="I82" s="50"/>
      <c r="J82" s="5">
        <f t="shared" si="4"/>
        <v>0</v>
      </c>
    </row>
    <row r="83" spans="2:10" x14ac:dyDescent="0.25">
      <c r="B83" s="1"/>
      <c r="C83" s="48"/>
      <c r="D83" s="49"/>
      <c r="E83" s="49"/>
      <c r="F83" s="50"/>
      <c r="G83" s="2"/>
      <c r="H83" s="48"/>
      <c r="I83" s="50"/>
      <c r="J83" s="5">
        <f t="shared" si="4"/>
        <v>0</v>
      </c>
    </row>
    <row r="84" spans="2:10" x14ac:dyDescent="0.25">
      <c r="B84" s="1"/>
      <c r="C84" s="48"/>
      <c r="D84" s="49"/>
      <c r="E84" s="49"/>
      <c r="F84" s="50"/>
      <c r="G84" s="2"/>
      <c r="H84" s="48"/>
      <c r="I84" s="50"/>
      <c r="J84" s="5">
        <f t="shared" si="4"/>
        <v>0</v>
      </c>
    </row>
    <row r="85" spans="2:10" ht="27.75" customHeight="1" x14ac:dyDescent="0.25">
      <c r="B85" s="3"/>
      <c r="C85" s="67" t="s">
        <v>7</v>
      </c>
      <c r="D85" s="49"/>
      <c r="E85" s="49"/>
      <c r="F85" s="49"/>
      <c r="G85" s="49"/>
      <c r="H85" s="49"/>
      <c r="I85" s="50"/>
      <c r="J85" s="4">
        <f>SUM(J75:J84)</f>
        <v>3500</v>
      </c>
    </row>
    <row r="86" spans="2:10" ht="34.5" customHeight="1" x14ac:dyDescent="0.25">
      <c r="B86" s="39" t="s">
        <v>50</v>
      </c>
      <c r="C86" s="40"/>
      <c r="D86" s="40"/>
      <c r="E86" s="40"/>
      <c r="F86" s="40"/>
      <c r="G86" s="40"/>
      <c r="H86" s="40"/>
      <c r="I86" s="40"/>
      <c r="J86" s="41"/>
    </row>
    <row r="87" spans="2:10" ht="62.25" customHeight="1" x14ac:dyDescent="0.25">
      <c r="B87" s="42" t="s">
        <v>73</v>
      </c>
      <c r="C87" s="43"/>
      <c r="D87" s="43"/>
      <c r="E87" s="43"/>
      <c r="F87" s="43"/>
      <c r="G87" s="43"/>
      <c r="H87" s="43"/>
      <c r="I87" s="43"/>
      <c r="J87" s="44"/>
    </row>
    <row r="88" spans="2:10" ht="15" customHeight="1" x14ac:dyDescent="0.25">
      <c r="B88" s="10"/>
      <c r="C88" s="11"/>
      <c r="D88" s="11"/>
      <c r="E88" s="11"/>
      <c r="F88" s="11"/>
      <c r="G88" s="11"/>
      <c r="H88" s="11"/>
      <c r="I88" s="11"/>
      <c r="J88" s="11"/>
    </row>
    <row r="89" spans="2:10" ht="15" customHeight="1" x14ac:dyDescent="0.25">
      <c r="B89" s="30" t="s">
        <v>75</v>
      </c>
      <c r="C89" s="31"/>
      <c r="D89" s="31"/>
      <c r="E89" s="31"/>
      <c r="F89" s="31"/>
      <c r="G89" s="31"/>
      <c r="H89" s="31"/>
      <c r="I89" s="31"/>
      <c r="J89" s="31"/>
    </row>
    <row r="90" spans="2:10" ht="15" customHeight="1" x14ac:dyDescent="0.25">
      <c r="B90" s="24"/>
      <c r="C90" s="25"/>
      <c r="D90" s="25"/>
      <c r="E90" s="25"/>
      <c r="F90" s="25"/>
      <c r="G90" s="26" t="s">
        <v>67</v>
      </c>
      <c r="H90" s="27" t="s">
        <v>68</v>
      </c>
      <c r="I90" s="26" t="s">
        <v>69</v>
      </c>
      <c r="J90" s="27" t="s">
        <v>70</v>
      </c>
    </row>
    <row r="91" spans="2:10" ht="15" customHeight="1" x14ac:dyDescent="0.25">
      <c r="B91" s="32" t="s">
        <v>63</v>
      </c>
      <c r="C91" s="33"/>
      <c r="D91" s="33"/>
      <c r="E91" s="33"/>
      <c r="F91" s="33"/>
      <c r="G91" s="28">
        <f>G93*D144</f>
        <v>2800</v>
      </c>
      <c r="H91" s="28">
        <f>G93*D148</f>
        <v>3150</v>
      </c>
      <c r="I91" s="34">
        <f>G91/H144</f>
        <v>0.10204105432315877</v>
      </c>
      <c r="J91" s="34">
        <f>H91/H148</f>
        <v>0.10204105432315877</v>
      </c>
    </row>
    <row r="92" spans="2:10" ht="15" customHeight="1" x14ac:dyDescent="0.25">
      <c r="B92" s="32" t="s">
        <v>64</v>
      </c>
      <c r="C92" s="33"/>
      <c r="D92" s="33"/>
      <c r="E92" s="33"/>
      <c r="F92" s="33"/>
      <c r="G92" s="28">
        <f>G93*F144</f>
        <v>700</v>
      </c>
      <c r="H92" s="28">
        <f>H93*F148</f>
        <v>350</v>
      </c>
      <c r="I92" s="35"/>
      <c r="J92" s="35"/>
    </row>
    <row r="93" spans="2:10" ht="15" customHeight="1" x14ac:dyDescent="0.25">
      <c r="B93" s="32" t="s">
        <v>7</v>
      </c>
      <c r="C93" s="33"/>
      <c r="D93" s="33"/>
      <c r="E93" s="33"/>
      <c r="F93" s="33"/>
      <c r="G93" s="29">
        <f>J85</f>
        <v>3500</v>
      </c>
      <c r="H93" s="29">
        <f>J85</f>
        <v>3500</v>
      </c>
      <c r="I93" s="36"/>
      <c r="J93" s="36"/>
    </row>
    <row r="95" spans="2:10" ht="37.5" customHeight="1" x14ac:dyDescent="0.25">
      <c r="B95" s="45" t="s">
        <v>52</v>
      </c>
      <c r="C95" s="46"/>
      <c r="D95" s="46"/>
      <c r="E95" s="46"/>
      <c r="F95" s="46"/>
      <c r="G95" s="46"/>
      <c r="H95" s="46"/>
      <c r="I95" s="46"/>
      <c r="J95" s="47"/>
    </row>
    <row r="96" spans="2:10" ht="33" customHeight="1" x14ac:dyDescent="0.25">
      <c r="B96" s="6" t="s">
        <v>8</v>
      </c>
      <c r="C96" s="51" t="s">
        <v>54</v>
      </c>
      <c r="D96" s="52"/>
      <c r="E96" s="52"/>
      <c r="F96" s="53"/>
      <c r="G96" s="7" t="s">
        <v>28</v>
      </c>
      <c r="H96" s="57" t="s">
        <v>10</v>
      </c>
      <c r="I96" s="58"/>
      <c r="J96" s="7" t="s">
        <v>13</v>
      </c>
    </row>
    <row r="97" spans="2:10" ht="23.25" customHeight="1" x14ac:dyDescent="0.25">
      <c r="B97" s="1"/>
      <c r="C97" s="54" t="s">
        <v>55</v>
      </c>
      <c r="D97" s="55"/>
      <c r="E97" s="55"/>
      <c r="F97" s="56"/>
      <c r="G97" s="2">
        <v>1000</v>
      </c>
      <c r="H97" s="59">
        <v>2</v>
      </c>
      <c r="I97" s="60"/>
      <c r="J97" s="23">
        <f>G97*H97</f>
        <v>2000</v>
      </c>
    </row>
    <row r="98" spans="2:10" ht="18.75" customHeight="1" x14ac:dyDescent="0.25">
      <c r="B98" s="1"/>
      <c r="C98" s="48"/>
      <c r="D98" s="49"/>
      <c r="E98" s="49"/>
      <c r="F98" s="50"/>
      <c r="G98" s="2"/>
      <c r="H98" s="48"/>
      <c r="I98" s="50"/>
      <c r="J98" s="5">
        <f t="shared" ref="J98:J106" si="5">G98*H98</f>
        <v>0</v>
      </c>
    </row>
    <row r="99" spans="2:10" x14ac:dyDescent="0.25">
      <c r="B99" s="1"/>
      <c r="C99" s="48"/>
      <c r="D99" s="49"/>
      <c r="E99" s="49"/>
      <c r="F99" s="50"/>
      <c r="G99" s="2"/>
      <c r="H99" s="48"/>
      <c r="I99" s="50"/>
      <c r="J99" s="5">
        <f t="shared" si="5"/>
        <v>0</v>
      </c>
    </row>
    <row r="100" spans="2:10" ht="18.75" customHeight="1" x14ac:dyDescent="0.25">
      <c r="B100" s="1"/>
      <c r="C100" s="48"/>
      <c r="D100" s="49"/>
      <c r="E100" s="49"/>
      <c r="F100" s="50"/>
      <c r="G100" s="2"/>
      <c r="H100" s="48"/>
      <c r="I100" s="50"/>
      <c r="J100" s="5">
        <f t="shared" si="5"/>
        <v>0</v>
      </c>
    </row>
    <row r="101" spans="2:10" ht="17.25" customHeight="1" x14ac:dyDescent="0.25">
      <c r="B101" s="1"/>
      <c r="C101" s="48"/>
      <c r="D101" s="49"/>
      <c r="E101" s="49"/>
      <c r="F101" s="50"/>
      <c r="G101" s="2"/>
      <c r="H101" s="48"/>
      <c r="I101" s="50"/>
      <c r="J101" s="5">
        <f t="shared" si="5"/>
        <v>0</v>
      </c>
    </row>
    <row r="102" spans="2:10" x14ac:dyDescent="0.25">
      <c r="B102" s="1"/>
      <c r="C102" s="48"/>
      <c r="D102" s="49"/>
      <c r="E102" s="49"/>
      <c r="F102" s="50"/>
      <c r="G102" s="2"/>
      <c r="H102" s="48"/>
      <c r="I102" s="50"/>
      <c r="J102" s="5">
        <f t="shared" si="5"/>
        <v>0</v>
      </c>
    </row>
    <row r="103" spans="2:10" x14ac:dyDescent="0.25">
      <c r="B103" s="1"/>
      <c r="C103" s="48"/>
      <c r="D103" s="49"/>
      <c r="E103" s="49"/>
      <c r="F103" s="50"/>
      <c r="G103" s="2"/>
      <c r="H103" s="48"/>
      <c r="I103" s="50"/>
      <c r="J103" s="5">
        <f t="shared" si="5"/>
        <v>0</v>
      </c>
    </row>
    <row r="104" spans="2:10" x14ac:dyDescent="0.25">
      <c r="B104" s="1"/>
      <c r="C104" s="48"/>
      <c r="D104" s="49"/>
      <c r="E104" s="49"/>
      <c r="F104" s="50"/>
      <c r="G104" s="2"/>
      <c r="H104" s="48"/>
      <c r="I104" s="50"/>
      <c r="J104" s="5">
        <f t="shared" si="5"/>
        <v>0</v>
      </c>
    </row>
    <row r="105" spans="2:10" x14ac:dyDescent="0.25">
      <c r="B105" s="1"/>
      <c r="C105" s="48"/>
      <c r="D105" s="49"/>
      <c r="E105" s="49"/>
      <c r="F105" s="50"/>
      <c r="G105" s="2"/>
      <c r="H105" s="48"/>
      <c r="I105" s="50"/>
      <c r="J105" s="5">
        <f t="shared" si="5"/>
        <v>0</v>
      </c>
    </row>
    <row r="106" spans="2:10" x14ac:dyDescent="0.25">
      <c r="B106" s="1"/>
      <c r="C106" s="48"/>
      <c r="D106" s="49"/>
      <c r="E106" s="49"/>
      <c r="F106" s="50"/>
      <c r="G106" s="2"/>
      <c r="H106" s="48"/>
      <c r="I106" s="50"/>
      <c r="J106" s="5">
        <f t="shared" si="5"/>
        <v>0</v>
      </c>
    </row>
    <row r="107" spans="2:10" ht="29.25" customHeight="1" x14ac:dyDescent="0.25">
      <c r="B107" s="3"/>
      <c r="C107" s="67" t="s">
        <v>7</v>
      </c>
      <c r="D107" s="70"/>
      <c r="E107" s="70"/>
      <c r="F107" s="70"/>
      <c r="G107" s="70"/>
      <c r="H107" s="70"/>
      <c r="I107" s="71"/>
      <c r="J107" s="4">
        <f>SUM(J97:J106)</f>
        <v>2000</v>
      </c>
    </row>
    <row r="108" spans="2:10" ht="35.25" customHeight="1" x14ac:dyDescent="0.25">
      <c r="B108" s="39" t="s">
        <v>56</v>
      </c>
      <c r="C108" s="40"/>
      <c r="D108" s="40"/>
      <c r="E108" s="40"/>
      <c r="F108" s="40"/>
      <c r="G108" s="40"/>
      <c r="H108" s="40"/>
      <c r="I108" s="40"/>
      <c r="J108" s="41"/>
    </row>
    <row r="109" spans="2:10" ht="40.5" customHeight="1" x14ac:dyDescent="0.25">
      <c r="B109" s="42" t="s">
        <v>73</v>
      </c>
      <c r="C109" s="68"/>
      <c r="D109" s="68"/>
      <c r="E109" s="68"/>
      <c r="F109" s="68"/>
      <c r="G109" s="68"/>
      <c r="H109" s="68"/>
      <c r="I109" s="68"/>
      <c r="J109" s="69"/>
    </row>
    <row r="110" spans="2:10" ht="18" customHeight="1" x14ac:dyDescent="0.25">
      <c r="B110" s="10"/>
      <c r="C110" s="11"/>
      <c r="D110" s="11"/>
      <c r="E110" s="11"/>
      <c r="F110" s="11"/>
      <c r="G110" s="11"/>
      <c r="H110" s="11"/>
      <c r="I110" s="11"/>
      <c r="J110" s="11"/>
    </row>
    <row r="111" spans="2:10" ht="18" customHeight="1" x14ac:dyDescent="0.25">
      <c r="B111" s="30" t="s">
        <v>76</v>
      </c>
      <c r="C111" s="31"/>
      <c r="D111" s="31"/>
      <c r="E111" s="31"/>
      <c r="F111" s="31"/>
      <c r="G111" s="31"/>
      <c r="H111" s="31"/>
      <c r="I111" s="31"/>
      <c r="J111" s="31"/>
    </row>
    <row r="112" spans="2:10" ht="18" customHeight="1" x14ac:dyDescent="0.25">
      <c r="B112" s="24"/>
      <c r="C112" s="25"/>
      <c r="D112" s="25"/>
      <c r="E112" s="25"/>
      <c r="F112" s="25"/>
      <c r="G112" s="26" t="s">
        <v>67</v>
      </c>
      <c r="H112" s="27" t="s">
        <v>68</v>
      </c>
      <c r="I112" s="26" t="s">
        <v>69</v>
      </c>
      <c r="J112" s="27" t="s">
        <v>70</v>
      </c>
    </row>
    <row r="113" spans="2:10" ht="18" customHeight="1" x14ac:dyDescent="0.25">
      <c r="B113" s="32" t="s">
        <v>63</v>
      </c>
      <c r="C113" s="33"/>
      <c r="D113" s="33"/>
      <c r="E113" s="33"/>
      <c r="F113" s="33"/>
      <c r="G113" s="28">
        <f>G115*D144</f>
        <v>1600</v>
      </c>
      <c r="H113" s="28">
        <f>G115*D148</f>
        <v>1800</v>
      </c>
      <c r="I113" s="34">
        <f>G113/H144</f>
        <v>5.8309173898947866E-2</v>
      </c>
      <c r="J113" s="34">
        <f>H113/H148</f>
        <v>5.8309173898947866E-2</v>
      </c>
    </row>
    <row r="114" spans="2:10" ht="18" customHeight="1" x14ac:dyDescent="0.25">
      <c r="B114" s="32" t="s">
        <v>64</v>
      </c>
      <c r="C114" s="33"/>
      <c r="D114" s="33"/>
      <c r="E114" s="33"/>
      <c r="F114" s="33"/>
      <c r="G114" s="28">
        <f>G115*F144</f>
        <v>400</v>
      </c>
      <c r="H114" s="28">
        <f>H115*F148</f>
        <v>200</v>
      </c>
      <c r="I114" s="35"/>
      <c r="J114" s="35"/>
    </row>
    <row r="115" spans="2:10" ht="18" customHeight="1" x14ac:dyDescent="0.25">
      <c r="B115" s="32" t="s">
        <v>7</v>
      </c>
      <c r="C115" s="33"/>
      <c r="D115" s="33"/>
      <c r="E115" s="33"/>
      <c r="F115" s="33"/>
      <c r="G115" s="29">
        <f>J107</f>
        <v>2000</v>
      </c>
      <c r="H115" s="29">
        <f>J107</f>
        <v>2000</v>
      </c>
      <c r="I115" s="36"/>
      <c r="J115" s="36"/>
    </row>
    <row r="116" spans="2:10" ht="18" customHeight="1" x14ac:dyDescent="0.25">
      <c r="B116" s="10"/>
      <c r="C116" s="11"/>
      <c r="D116" s="11"/>
      <c r="E116" s="11"/>
      <c r="F116" s="11"/>
      <c r="G116" s="11"/>
      <c r="H116" s="11"/>
      <c r="I116" s="11"/>
      <c r="J116" s="11"/>
    </row>
    <row r="117" spans="2:10" ht="42.75" customHeight="1" x14ac:dyDescent="0.25">
      <c r="B117" s="45" t="s">
        <v>33</v>
      </c>
      <c r="C117" s="46"/>
      <c r="D117" s="46"/>
      <c r="E117" s="46"/>
      <c r="F117" s="46"/>
      <c r="G117" s="46"/>
      <c r="H117" s="46"/>
      <c r="I117" s="46"/>
      <c r="J117" s="47"/>
    </row>
    <row r="118" spans="2:10" ht="48" customHeight="1" x14ac:dyDescent="0.25">
      <c r="B118" s="6" t="s">
        <v>8</v>
      </c>
      <c r="C118" s="51" t="s">
        <v>18</v>
      </c>
      <c r="D118" s="37"/>
      <c r="E118" s="37"/>
      <c r="F118" s="38"/>
      <c r="G118" s="7" t="s">
        <v>19</v>
      </c>
      <c r="H118" s="7" t="s">
        <v>20</v>
      </c>
      <c r="I118" s="7" t="s">
        <v>21</v>
      </c>
      <c r="J118" s="7" t="s">
        <v>22</v>
      </c>
    </row>
    <row r="119" spans="2:10" x14ac:dyDescent="0.25">
      <c r="B119" s="1"/>
      <c r="C119" s="54" t="s">
        <v>57</v>
      </c>
      <c r="D119" s="55"/>
      <c r="E119" s="55"/>
      <c r="F119" s="56"/>
      <c r="G119" s="23">
        <v>500</v>
      </c>
      <c r="H119" s="23">
        <v>100</v>
      </c>
      <c r="I119" s="23">
        <v>400</v>
      </c>
      <c r="J119" s="23">
        <f>G119-I119</f>
        <v>100</v>
      </c>
    </row>
    <row r="120" spans="2:10" x14ac:dyDescent="0.25">
      <c r="B120" s="1"/>
      <c r="C120" s="54" t="s">
        <v>59</v>
      </c>
      <c r="D120" s="55"/>
      <c r="E120" s="55"/>
      <c r="F120" s="56"/>
      <c r="G120" s="23">
        <v>30</v>
      </c>
      <c r="H120" s="23"/>
      <c r="I120" s="23">
        <v>10</v>
      </c>
      <c r="J120" s="23">
        <f>G120-I120</f>
        <v>20</v>
      </c>
    </row>
    <row r="121" spans="2:10" x14ac:dyDescent="0.25">
      <c r="B121" s="1"/>
      <c r="C121" s="48"/>
      <c r="D121" s="49"/>
      <c r="E121" s="49"/>
      <c r="F121" s="50"/>
      <c r="G121" s="2"/>
      <c r="H121" s="2"/>
      <c r="I121" s="2"/>
      <c r="J121" s="5">
        <f t="shared" ref="J121:J128" si="6">G121-I121</f>
        <v>0</v>
      </c>
    </row>
    <row r="122" spans="2:10" x14ac:dyDescent="0.25">
      <c r="B122" s="1"/>
      <c r="C122" s="48"/>
      <c r="D122" s="49"/>
      <c r="E122" s="49"/>
      <c r="F122" s="50"/>
      <c r="G122" s="2"/>
      <c r="H122" s="2"/>
      <c r="I122" s="2"/>
      <c r="J122" s="5">
        <f t="shared" si="6"/>
        <v>0</v>
      </c>
    </row>
    <row r="123" spans="2:10" x14ac:dyDescent="0.25">
      <c r="B123" s="1"/>
      <c r="C123" s="48"/>
      <c r="D123" s="49"/>
      <c r="E123" s="49"/>
      <c r="F123" s="50"/>
      <c r="G123" s="2"/>
      <c r="H123" s="2"/>
      <c r="I123" s="2"/>
      <c r="J123" s="5">
        <f t="shared" si="6"/>
        <v>0</v>
      </c>
    </row>
    <row r="124" spans="2:10" x14ac:dyDescent="0.25">
      <c r="B124" s="1"/>
      <c r="C124" s="48"/>
      <c r="D124" s="49"/>
      <c r="E124" s="49"/>
      <c r="F124" s="50"/>
      <c r="G124" s="2"/>
      <c r="H124" s="2"/>
      <c r="I124" s="2"/>
      <c r="J124" s="5">
        <f t="shared" si="6"/>
        <v>0</v>
      </c>
    </row>
    <row r="125" spans="2:10" x14ac:dyDescent="0.25">
      <c r="B125" s="1"/>
      <c r="C125" s="48"/>
      <c r="D125" s="49"/>
      <c r="E125" s="49"/>
      <c r="F125" s="50"/>
      <c r="G125" s="2"/>
      <c r="H125" s="2"/>
      <c r="I125" s="2"/>
      <c r="J125" s="5">
        <f t="shared" si="6"/>
        <v>0</v>
      </c>
    </row>
    <row r="126" spans="2:10" x14ac:dyDescent="0.25">
      <c r="B126" s="1"/>
      <c r="C126" s="48"/>
      <c r="D126" s="49"/>
      <c r="E126" s="49"/>
      <c r="F126" s="50"/>
      <c r="G126" s="2"/>
      <c r="H126" s="2"/>
      <c r="I126" s="2"/>
      <c r="J126" s="5">
        <f t="shared" si="6"/>
        <v>0</v>
      </c>
    </row>
    <row r="127" spans="2:10" x14ac:dyDescent="0.25">
      <c r="B127" s="1"/>
      <c r="C127" s="48"/>
      <c r="D127" s="49"/>
      <c r="E127" s="49"/>
      <c r="F127" s="50"/>
      <c r="G127" s="2"/>
      <c r="H127" s="2"/>
      <c r="I127" s="2"/>
      <c r="J127" s="5">
        <f t="shared" si="6"/>
        <v>0</v>
      </c>
    </row>
    <row r="128" spans="2:10" x14ac:dyDescent="0.25">
      <c r="B128" s="1"/>
      <c r="C128" s="48"/>
      <c r="D128" s="49"/>
      <c r="E128" s="49"/>
      <c r="F128" s="50"/>
      <c r="G128" s="2"/>
      <c r="H128" s="2"/>
      <c r="I128" s="2"/>
      <c r="J128" s="5">
        <f t="shared" si="6"/>
        <v>0</v>
      </c>
    </row>
    <row r="129" spans="2:11" ht="27.75" customHeight="1" x14ac:dyDescent="0.25">
      <c r="B129" s="3"/>
      <c r="C129" s="67" t="s">
        <v>7</v>
      </c>
      <c r="D129" s="49"/>
      <c r="E129" s="49"/>
      <c r="F129" s="49"/>
      <c r="G129" s="49"/>
      <c r="H129" s="49"/>
      <c r="I129" s="50"/>
      <c r="J129" s="4">
        <f>SUM(J119:J128)</f>
        <v>120</v>
      </c>
    </row>
    <row r="130" spans="2:11" ht="48.75" customHeight="1" x14ac:dyDescent="0.25">
      <c r="B130" s="39" t="s">
        <v>34</v>
      </c>
      <c r="C130" s="40"/>
      <c r="D130" s="40"/>
      <c r="E130" s="40"/>
      <c r="F130" s="40"/>
      <c r="G130" s="40"/>
      <c r="H130" s="40"/>
      <c r="I130" s="40"/>
      <c r="J130" s="41"/>
    </row>
    <row r="131" spans="2:11" ht="41.25" customHeight="1" x14ac:dyDescent="0.25">
      <c r="B131" s="42" t="s">
        <v>73</v>
      </c>
      <c r="C131" s="43"/>
      <c r="D131" s="43"/>
      <c r="E131" s="43"/>
      <c r="F131" s="43"/>
      <c r="G131" s="43"/>
      <c r="H131" s="43"/>
      <c r="I131" s="43"/>
      <c r="J131" s="44"/>
    </row>
    <row r="132" spans="2:11" ht="16.5" customHeight="1" x14ac:dyDescent="0.25">
      <c r="B132" s="10"/>
      <c r="C132" s="11"/>
      <c r="D132" s="11"/>
      <c r="E132" s="11"/>
      <c r="F132" s="11"/>
      <c r="G132" s="11"/>
      <c r="H132" s="11"/>
      <c r="I132" s="11"/>
      <c r="J132" s="11"/>
    </row>
    <row r="134" spans="2:11" ht="54" customHeight="1" x14ac:dyDescent="0.25">
      <c r="B134" s="45" t="s">
        <v>14</v>
      </c>
      <c r="C134" s="46"/>
      <c r="D134" s="46"/>
      <c r="E134" s="46"/>
      <c r="F134" s="46"/>
      <c r="G134" s="46"/>
      <c r="H134" s="46"/>
      <c r="I134" s="46"/>
      <c r="J134" s="47"/>
    </row>
    <row r="135" spans="2:11" ht="48.75" customHeight="1" x14ac:dyDescent="0.25">
      <c r="B135" s="7" t="s">
        <v>16</v>
      </c>
      <c r="C135" s="57" t="s">
        <v>17</v>
      </c>
      <c r="D135" s="37"/>
      <c r="E135" s="37"/>
      <c r="F135" s="38"/>
      <c r="G135" s="57" t="s">
        <v>15</v>
      </c>
      <c r="H135" s="37"/>
      <c r="I135" s="37"/>
      <c r="J135" s="38"/>
    </row>
    <row r="136" spans="2:11" ht="21" customHeight="1" x14ac:dyDescent="0.25">
      <c r="B136" s="9">
        <v>7.0000000000000007E-2</v>
      </c>
      <c r="C136" s="72">
        <f>J85+J41+J19+J129+J107+J63</f>
        <v>32056</v>
      </c>
      <c r="D136" s="73"/>
      <c r="E136" s="73"/>
      <c r="F136" s="74"/>
      <c r="G136" s="72">
        <f>(C136*B136)</f>
        <v>2243.92</v>
      </c>
      <c r="H136" s="73"/>
      <c r="I136" s="73"/>
      <c r="J136" s="74"/>
    </row>
    <row r="137" spans="2:11" ht="33.75" customHeight="1" x14ac:dyDescent="0.25">
      <c r="B137" s="6" t="s">
        <v>7</v>
      </c>
      <c r="C137" s="75">
        <f>G136</f>
        <v>2243.92</v>
      </c>
      <c r="D137" s="49"/>
      <c r="E137" s="49"/>
      <c r="F137" s="49"/>
      <c r="G137" s="49"/>
      <c r="H137" s="49"/>
      <c r="I137" s="49"/>
      <c r="J137" s="50"/>
    </row>
    <row r="138" spans="2:11" ht="48" customHeight="1" x14ac:dyDescent="0.25">
      <c r="B138" s="39" t="s">
        <v>27</v>
      </c>
      <c r="C138" s="40"/>
      <c r="D138" s="40"/>
      <c r="E138" s="40"/>
      <c r="F138" s="40"/>
      <c r="G138" s="40"/>
      <c r="H138" s="40"/>
      <c r="I138" s="40"/>
      <c r="J138" s="41"/>
    </row>
    <row r="139" spans="2:11" ht="35.25" customHeight="1" x14ac:dyDescent="0.25">
      <c r="B139" s="42" t="s">
        <v>73</v>
      </c>
      <c r="C139" s="43"/>
      <c r="D139" s="43"/>
      <c r="E139" s="43"/>
      <c r="F139" s="43"/>
      <c r="G139" s="43"/>
      <c r="H139" s="43"/>
      <c r="I139" s="43"/>
      <c r="J139" s="44"/>
    </row>
    <row r="142" spans="2:11" ht="36.75" customHeight="1" x14ac:dyDescent="0.25">
      <c r="B142" s="45" t="s">
        <v>61</v>
      </c>
      <c r="C142" s="46"/>
      <c r="D142" s="46"/>
      <c r="E142" s="46"/>
      <c r="F142" s="46"/>
      <c r="G142" s="46"/>
      <c r="H142" s="46"/>
      <c r="I142" s="46"/>
      <c r="J142" s="47"/>
    </row>
    <row r="143" spans="2:11" ht="45.75" customHeight="1" x14ac:dyDescent="0.25">
      <c r="B143" s="76" t="s">
        <v>23</v>
      </c>
      <c r="C143" s="85"/>
      <c r="D143" s="82" t="s">
        <v>25</v>
      </c>
      <c r="E143" s="86"/>
      <c r="F143" s="82" t="s">
        <v>26</v>
      </c>
      <c r="G143" s="83"/>
      <c r="H143" s="76" t="s">
        <v>29</v>
      </c>
      <c r="I143" s="77"/>
      <c r="J143" s="76" t="s">
        <v>24</v>
      </c>
      <c r="K143" s="83"/>
    </row>
    <row r="144" spans="2:11" ht="29.25" customHeight="1" x14ac:dyDescent="0.25">
      <c r="B144" s="78">
        <f>C137+J129+J107+J85+J41+J63+J19</f>
        <v>34299.919999999998</v>
      </c>
      <c r="C144" s="37"/>
      <c r="D144" s="79">
        <v>0.8</v>
      </c>
      <c r="E144" s="80"/>
      <c r="F144" s="79">
        <v>0.2</v>
      </c>
      <c r="G144" s="79"/>
      <c r="H144" s="81">
        <f>(B144*D144)</f>
        <v>27439.936000000002</v>
      </c>
      <c r="I144" s="50"/>
      <c r="J144" s="78">
        <f>(F144*B144)</f>
        <v>6859.9840000000004</v>
      </c>
      <c r="K144" s="84"/>
    </row>
    <row r="145" spans="2:11" ht="18.75" customHeight="1" x14ac:dyDescent="0.25">
      <c r="B145" s="12"/>
      <c r="C145" s="13"/>
      <c r="D145" s="14"/>
      <c r="E145" s="15"/>
      <c r="F145" s="14"/>
      <c r="G145" s="14"/>
      <c r="H145" s="12"/>
      <c r="J145" s="16"/>
      <c r="K145" s="17"/>
    </row>
    <row r="146" spans="2:11" ht="30.75" customHeight="1" x14ac:dyDescent="0.25">
      <c r="B146" s="45" t="s">
        <v>62</v>
      </c>
      <c r="C146" s="46"/>
      <c r="D146" s="46"/>
      <c r="E146" s="46"/>
      <c r="F146" s="46"/>
      <c r="G146" s="46"/>
      <c r="H146" s="46"/>
      <c r="I146" s="46"/>
      <c r="J146" s="47"/>
    </row>
    <row r="147" spans="2:11" ht="38.25" customHeight="1" x14ac:dyDescent="0.25">
      <c r="B147" s="76" t="s">
        <v>23</v>
      </c>
      <c r="C147" s="85"/>
      <c r="D147" s="82" t="s">
        <v>25</v>
      </c>
      <c r="E147" s="86"/>
      <c r="F147" s="82" t="s">
        <v>26</v>
      </c>
      <c r="G147" s="83"/>
      <c r="H147" s="76" t="s">
        <v>29</v>
      </c>
      <c r="I147" s="77"/>
      <c r="J147" s="76" t="s">
        <v>24</v>
      </c>
      <c r="K147" s="83"/>
    </row>
    <row r="148" spans="2:11" ht="22.5" customHeight="1" x14ac:dyDescent="0.25">
      <c r="B148" s="78">
        <f>C137+J129+J107+J85+J41+J63+J19</f>
        <v>34299.919999999998</v>
      </c>
      <c r="C148" s="37"/>
      <c r="D148" s="79">
        <v>0.9</v>
      </c>
      <c r="E148" s="80"/>
      <c r="F148" s="79">
        <v>0.1</v>
      </c>
      <c r="G148" s="79"/>
      <c r="H148" s="81">
        <f>(B148*D148)</f>
        <v>30869.928</v>
      </c>
      <c r="I148" s="50"/>
      <c r="J148" s="78">
        <f>(F148*B148)</f>
        <v>3429.9920000000002</v>
      </c>
      <c r="K148" s="84"/>
    </row>
  </sheetData>
  <mergeCells count="188">
    <mergeCell ref="B146:J146"/>
    <mergeCell ref="B147:C147"/>
    <mergeCell ref="D147:E147"/>
    <mergeCell ref="F147:G147"/>
    <mergeCell ref="H147:I147"/>
    <mergeCell ref="J147:K147"/>
    <mergeCell ref="B148:C148"/>
    <mergeCell ref="D148:E148"/>
    <mergeCell ref="F148:G148"/>
    <mergeCell ref="H148:I148"/>
    <mergeCell ref="J148:K148"/>
    <mergeCell ref="C62:F62"/>
    <mergeCell ref="H62:I62"/>
    <mergeCell ref="C61:F61"/>
    <mergeCell ref="H61:I61"/>
    <mergeCell ref="H96:I96"/>
    <mergeCell ref="H97:I97"/>
    <mergeCell ref="H98:I98"/>
    <mergeCell ref="H99:I99"/>
    <mergeCell ref="H100:I100"/>
    <mergeCell ref="H58:I58"/>
    <mergeCell ref="C59:F59"/>
    <mergeCell ref="H59:I59"/>
    <mergeCell ref="C60:F60"/>
    <mergeCell ref="H60:I60"/>
    <mergeCell ref="C52:F52"/>
    <mergeCell ref="H52:I52"/>
    <mergeCell ref="H53:I53"/>
    <mergeCell ref="B51:J51"/>
    <mergeCell ref="C53:F53"/>
    <mergeCell ref="H143:I143"/>
    <mergeCell ref="B144:C144"/>
    <mergeCell ref="D144:E144"/>
    <mergeCell ref="H144:I144"/>
    <mergeCell ref="F143:G143"/>
    <mergeCell ref="F144:G144"/>
    <mergeCell ref="J144:K144"/>
    <mergeCell ref="J143:K143"/>
    <mergeCell ref="B143:C143"/>
    <mergeCell ref="D143:E143"/>
    <mergeCell ref="C120:F120"/>
    <mergeCell ref="C121:F121"/>
    <mergeCell ref="C128:F128"/>
    <mergeCell ref="C129:I129"/>
    <mergeCell ref="B130:J130"/>
    <mergeCell ref="B131:J131"/>
    <mergeCell ref="B142:J142"/>
    <mergeCell ref="C122:F122"/>
    <mergeCell ref="C123:F123"/>
    <mergeCell ref="C124:F124"/>
    <mergeCell ref="C125:F125"/>
    <mergeCell ref="C126:F126"/>
    <mergeCell ref="C127:F127"/>
    <mergeCell ref="B139:J139"/>
    <mergeCell ref="G135:J135"/>
    <mergeCell ref="G136:J136"/>
    <mergeCell ref="C137:J137"/>
    <mergeCell ref="B138:J138"/>
    <mergeCell ref="C135:F135"/>
    <mergeCell ref="C136:F136"/>
    <mergeCell ref="C84:F84"/>
    <mergeCell ref="H84:I84"/>
    <mergeCell ref="C85:I85"/>
    <mergeCell ref="B86:J86"/>
    <mergeCell ref="B87:J87"/>
    <mergeCell ref="B134:J134"/>
    <mergeCell ref="B108:J108"/>
    <mergeCell ref="B109:J109"/>
    <mergeCell ref="B95:J95"/>
    <mergeCell ref="C96:F96"/>
    <mergeCell ref="C97:F97"/>
    <mergeCell ref="C98:F98"/>
    <mergeCell ref="C99:F99"/>
    <mergeCell ref="C107:I107"/>
    <mergeCell ref="C106:F106"/>
    <mergeCell ref="C103:F103"/>
    <mergeCell ref="C104:F104"/>
    <mergeCell ref="C105:F105"/>
    <mergeCell ref="C100:F100"/>
    <mergeCell ref="C101:F101"/>
    <mergeCell ref="C102:F102"/>
    <mergeCell ref="B117:J117"/>
    <mergeCell ref="C118:F118"/>
    <mergeCell ref="C119:F119"/>
    <mergeCell ref="C81:F81"/>
    <mergeCell ref="H81:I81"/>
    <mergeCell ref="C82:F82"/>
    <mergeCell ref="H82:I82"/>
    <mergeCell ref="C83:F83"/>
    <mergeCell ref="H83:I83"/>
    <mergeCell ref="C78:F78"/>
    <mergeCell ref="H78:I78"/>
    <mergeCell ref="C79:F79"/>
    <mergeCell ref="H79:I79"/>
    <mergeCell ref="C80:F80"/>
    <mergeCell ref="H80:I80"/>
    <mergeCell ref="C75:F75"/>
    <mergeCell ref="H75:I75"/>
    <mergeCell ref="C76:F76"/>
    <mergeCell ref="H76:I76"/>
    <mergeCell ref="C77:F77"/>
    <mergeCell ref="H77:I77"/>
    <mergeCell ref="B1:J1"/>
    <mergeCell ref="C2:J2"/>
    <mergeCell ref="B5:J5"/>
    <mergeCell ref="B73:J73"/>
    <mergeCell ref="C74:F74"/>
    <mergeCell ref="H74:I74"/>
    <mergeCell ref="H35:I35"/>
    <mergeCell ref="H36:I36"/>
    <mergeCell ref="H37:I37"/>
    <mergeCell ref="H38:I38"/>
    <mergeCell ref="H39:I39"/>
    <mergeCell ref="H40:I40"/>
    <mergeCell ref="C39:F39"/>
    <mergeCell ref="C40:F40"/>
    <mergeCell ref="C41:I41"/>
    <mergeCell ref="B42:J42"/>
    <mergeCell ref="B43:J43"/>
    <mergeCell ref="C37:F37"/>
    <mergeCell ref="C38:F38"/>
    <mergeCell ref="B29:J29"/>
    <mergeCell ref="C30:F30"/>
    <mergeCell ref="C31:F31"/>
    <mergeCell ref="C32:F32"/>
    <mergeCell ref="H30:I30"/>
    <mergeCell ref="H31:I31"/>
    <mergeCell ref="H32:I32"/>
    <mergeCell ref="H33:I33"/>
    <mergeCell ref="H34:I34"/>
    <mergeCell ref="C33:F33"/>
    <mergeCell ref="C34:F34"/>
    <mergeCell ref="C35:F35"/>
    <mergeCell ref="C36:F36"/>
    <mergeCell ref="C3:J3"/>
    <mergeCell ref="G28:H28"/>
    <mergeCell ref="B25:F25"/>
    <mergeCell ref="B26:F26"/>
    <mergeCell ref="B27:F27"/>
    <mergeCell ref="I25:I27"/>
    <mergeCell ref="J25:J27"/>
    <mergeCell ref="C4:J4"/>
    <mergeCell ref="B20:J20"/>
    <mergeCell ref="B21:J21"/>
    <mergeCell ref="B7:J7"/>
    <mergeCell ref="B23:J23"/>
    <mergeCell ref="B45:J45"/>
    <mergeCell ref="B47:F47"/>
    <mergeCell ref="I47:I49"/>
    <mergeCell ref="J47:J49"/>
    <mergeCell ref="B48:F48"/>
    <mergeCell ref="B49:F49"/>
    <mergeCell ref="B67:J67"/>
    <mergeCell ref="B69:F69"/>
    <mergeCell ref="I69:I71"/>
    <mergeCell ref="J69:J71"/>
    <mergeCell ref="B70:F70"/>
    <mergeCell ref="B71:F71"/>
    <mergeCell ref="C63:I63"/>
    <mergeCell ref="B64:J64"/>
    <mergeCell ref="B65:J65"/>
    <mergeCell ref="C54:F54"/>
    <mergeCell ref="H54:I54"/>
    <mergeCell ref="C55:F55"/>
    <mergeCell ref="H55:I55"/>
    <mergeCell ref="C56:F56"/>
    <mergeCell ref="H56:I56"/>
    <mergeCell ref="C57:F57"/>
    <mergeCell ref="H57:I57"/>
    <mergeCell ref="C58:F58"/>
    <mergeCell ref="B89:J89"/>
    <mergeCell ref="B91:F91"/>
    <mergeCell ref="I91:I93"/>
    <mergeCell ref="J91:J93"/>
    <mergeCell ref="B92:F92"/>
    <mergeCell ref="B93:F93"/>
    <mergeCell ref="B111:J111"/>
    <mergeCell ref="B113:F113"/>
    <mergeCell ref="I113:I115"/>
    <mergeCell ref="J113:J115"/>
    <mergeCell ref="B114:F114"/>
    <mergeCell ref="B115:F115"/>
    <mergeCell ref="H105:I105"/>
    <mergeCell ref="H106:I106"/>
    <mergeCell ref="H101:I101"/>
    <mergeCell ref="H102:I102"/>
    <mergeCell ref="H103:I103"/>
    <mergeCell ref="H104:I104"/>
  </mergeCells>
  <conditionalFormatting sqref="I25:J27">
    <cfRule type="cellIs" dxfId="10" priority="22" operator="greaterThan">
      <formula>0.8</formula>
    </cfRule>
  </conditionalFormatting>
  <conditionalFormatting sqref="I47:J49">
    <cfRule type="cellIs" dxfId="9" priority="42" operator="greaterThan">
      <formula>0.2</formula>
    </cfRule>
    <cfRule type="cellIs" dxfId="8" priority="43" operator="greaterThan">
      <formula>0.8</formula>
    </cfRule>
  </conditionalFormatting>
  <conditionalFormatting sqref="I69:J71">
    <cfRule type="cellIs" dxfId="7" priority="34" operator="greaterThan">
      <formula>0.1</formula>
    </cfRule>
    <cfRule type="cellIs" dxfId="6" priority="35" operator="greaterThan">
      <formula>0.2</formula>
    </cfRule>
    <cfRule type="cellIs" dxfId="5" priority="36" operator="greaterThan">
      <formula>0.8</formula>
    </cfRule>
  </conditionalFormatting>
  <conditionalFormatting sqref="I91:J93">
    <cfRule type="cellIs" dxfId="4" priority="12" operator="greaterThan">
      <formula>0.3</formula>
    </cfRule>
    <cfRule type="cellIs" dxfId="3" priority="13" operator="greaterThan">
      <formula>0.8</formula>
    </cfRule>
  </conditionalFormatting>
  <conditionalFormatting sqref="I113:J115">
    <cfRule type="cellIs" dxfId="2" priority="1" operator="greaterThan">
      <formula>0.1</formula>
    </cfRule>
    <cfRule type="cellIs" dxfId="1" priority="2" operator="greaterThan">
      <formula>0.3</formula>
    </cfRule>
    <cfRule type="cellIs" dxfId="0" priority="3" operator="greaterThan">
      <formula>0.8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Mikulić</dc:creator>
  <cp:lastModifiedBy>Ivan Tomovic</cp:lastModifiedBy>
  <dcterms:created xsi:type="dcterms:W3CDTF">2023-01-18T14:42:32Z</dcterms:created>
  <dcterms:modified xsi:type="dcterms:W3CDTF">2026-02-02T08:46:23Z</dcterms:modified>
</cp:coreProperties>
</file>