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7AEF7F8F-889F-4B8C-8EC0-4F972C948F5C}" xr6:coauthVersionLast="47" xr6:coauthVersionMax="47" xr10:uidLastSave="{00000000-0000-0000-0000-000000000000}"/>
  <bookViews>
    <workbookView xWindow="2595" yWindow="1485" windowWidth="25425" windowHeight="13695" tabRatio="540" xr2:uid="{4AD05B81-66E6-4217-82CA-EF68A95DDC6D}"/>
  </bookViews>
  <sheets>
    <sheet name="FINANCIAL PLAN" sheetId="1" r:id="rId1"/>
  </sheets>
  <definedNames>
    <definedName name="_xlnm.Print_Area" localSheetId="0">'FINANCIAL PLAN'!$A$1:$M$122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1" l="1"/>
  <c r="M34" i="1"/>
  <c r="M49" i="1"/>
  <c r="M50" i="1"/>
  <c r="L54" i="1"/>
  <c r="K54" i="1"/>
  <c r="J54" i="1"/>
  <c r="M53" i="1"/>
  <c r="M52" i="1"/>
  <c r="M51" i="1"/>
  <c r="M48" i="1"/>
  <c r="M47" i="1"/>
  <c r="M46" i="1"/>
  <c r="M45" i="1"/>
  <c r="M44" i="1"/>
  <c r="L19" i="1"/>
  <c r="M54" i="1" l="1"/>
  <c r="L105" i="1"/>
  <c r="K105" i="1"/>
  <c r="J105" i="1"/>
  <c r="L71" i="1"/>
  <c r="K71" i="1"/>
  <c r="J71" i="1"/>
  <c r="L37" i="1"/>
  <c r="K37" i="1"/>
  <c r="J37" i="1"/>
  <c r="L88" i="1"/>
  <c r="K88" i="1"/>
  <c r="J88" i="1"/>
  <c r="K19" i="1"/>
  <c r="J19" i="1"/>
  <c r="M79" i="1"/>
  <c r="M80" i="1"/>
  <c r="M81" i="1"/>
  <c r="M82" i="1"/>
  <c r="M83" i="1"/>
  <c r="M84" i="1"/>
  <c r="M85" i="1"/>
  <c r="M86" i="1"/>
  <c r="M87" i="1"/>
  <c r="M62" i="1"/>
  <c r="M63" i="1"/>
  <c r="M64" i="1"/>
  <c r="M65" i="1"/>
  <c r="M66" i="1"/>
  <c r="M67" i="1"/>
  <c r="M68" i="1"/>
  <c r="M69" i="1"/>
  <c r="M70" i="1"/>
  <c r="G11" i="1"/>
  <c r="M11" i="1" s="1"/>
  <c r="G12" i="1"/>
  <c r="M12" i="1" s="1"/>
  <c r="G13" i="1"/>
  <c r="M13" i="1" s="1"/>
  <c r="G14" i="1"/>
  <c r="M14" i="1" s="1"/>
  <c r="G15" i="1"/>
  <c r="M15" i="1" s="1"/>
  <c r="G16" i="1"/>
  <c r="M16" i="1" s="1"/>
  <c r="G17" i="1"/>
  <c r="M17" i="1" s="1"/>
  <c r="G18" i="1"/>
  <c r="M18" i="1" s="1"/>
  <c r="M95" i="1"/>
  <c r="M28" i="1"/>
  <c r="M29" i="1"/>
  <c r="M30" i="1"/>
  <c r="M31" i="1"/>
  <c r="M32" i="1"/>
  <c r="M35" i="1"/>
  <c r="M36" i="1"/>
  <c r="G10" i="1"/>
  <c r="M10" i="1" s="1"/>
  <c r="G9" i="1"/>
  <c r="M9" i="1" s="1"/>
  <c r="M96" i="1"/>
  <c r="M97" i="1"/>
  <c r="M98" i="1"/>
  <c r="M99" i="1"/>
  <c r="M100" i="1"/>
  <c r="M101" i="1"/>
  <c r="M102" i="1"/>
  <c r="M103" i="1"/>
  <c r="M104" i="1"/>
  <c r="M78" i="1"/>
  <c r="M61" i="1"/>
  <c r="M27" i="1"/>
  <c r="K112" i="1" l="1"/>
  <c r="K113" i="1" s="1"/>
  <c r="K120" i="1" s="1"/>
  <c r="I112" i="1"/>
  <c r="I113" i="1" s="1"/>
  <c r="J120" i="1" s="1"/>
  <c r="M37" i="1"/>
  <c r="G112" i="1"/>
  <c r="G113" i="1" s="1"/>
  <c r="H120" i="1" s="1"/>
  <c r="M19" i="1"/>
  <c r="M88" i="1"/>
  <c r="M71" i="1"/>
  <c r="M105" i="1"/>
  <c r="C112" i="1" l="1"/>
  <c r="C113" i="1" s="1"/>
  <c r="B120" i="1" s="1"/>
  <c r="L120" i="1" s="1"/>
  <c r="L3" i="1" l="1"/>
  <c r="M120" i="1"/>
</calcChain>
</file>

<file path=xl/sharedStrings.xml><?xml version="1.0" encoding="utf-8"?>
<sst xmlns="http://schemas.openxmlformats.org/spreadsheetml/2006/main" count="112" uniqueCount="76">
  <si>
    <t>TBD</t>
  </si>
  <si>
    <t>FINANCIAL PLAN OF THE PROJECT</t>
  </si>
  <si>
    <t>STAFF SALARY COSTS</t>
  </si>
  <si>
    <t>Serial number</t>
  </si>
  <si>
    <t>Name and surname</t>
  </si>
  <si>
    <t>A. Gross I</t>
  </si>
  <si>
    <t>B. Salary allowances</t>
  </si>
  <si>
    <t>C. Gross II (A+B)</t>
  </si>
  <si>
    <t>D. Percentage of involvement in the project</t>
  </si>
  <si>
    <t>E. Number of months of work on the project</t>
  </si>
  <si>
    <t>Total cost per person (C x D x E)</t>
  </si>
  <si>
    <t>Additional explanation</t>
  </si>
  <si>
    <t>EQUIPMENT COSTS</t>
  </si>
  <si>
    <t>Equipment name</t>
  </si>
  <si>
    <t>A. Purchase value without VAT</t>
  </si>
  <si>
    <t>B. Quantity</t>
  </si>
  <si>
    <t>TOTAL</t>
  </si>
  <si>
    <t>COSTS OF MATERIALS AND SMALL INVENTORY</t>
  </si>
  <si>
    <t>Name of material / small inventory</t>
  </si>
  <si>
    <t>COSTS OF EXTERNAL SERVICES</t>
  </si>
  <si>
    <t>Name of service/consultant</t>
  </si>
  <si>
    <t>A. Number of hours/days of work on the project</t>
  </si>
  <si>
    <t>B. Hour or day</t>
  </si>
  <si>
    <t>C. Cost of labor</t>
  </si>
  <si>
    <t xml:space="preserve"> Note: The costs of external services and consultants may be max. 20% of the total amount awarded by the Program</t>
  </si>
  <si>
    <t>A. Transportation costs</t>
  </si>
  <si>
    <t>B. Per diem amount (if applicable)</t>
  </si>
  <si>
    <t>C. Registration fee (if applicable)</t>
  </si>
  <si>
    <t>Training cost per person (A+B+C)</t>
  </si>
  <si>
    <t>TRAINING COSTS</t>
  </si>
  <si>
    <t>Serial number of the cost</t>
  </si>
  <si>
    <t>Training refers to going to professional meetings and conferences. Training costs for newly established and existing companies include transportation costs, per diems and registration fees.                                                                                                                                                                                                                                               Note: Training costs may be max. 10% of the total amount awarded by the Program</t>
  </si>
  <si>
    <t xml:space="preserve"> VALUE ADDED TAX (VAT)</t>
  </si>
  <si>
    <t>A. Amount of eligible cost including VAT</t>
  </si>
  <si>
    <t xml:space="preserve"> B. Amount of VAT</t>
  </si>
  <si>
    <t>C. Amount of eligible cost excluding VAT</t>
  </si>
  <si>
    <t>Name of eligible cost</t>
  </si>
  <si>
    <t>Team leader</t>
  </si>
  <si>
    <t>Technician</t>
  </si>
  <si>
    <t>Project name</t>
  </si>
  <si>
    <t>Company name</t>
  </si>
  <si>
    <t>Cost of VAT (A-B)</t>
  </si>
  <si>
    <t>Note: Value Added Tax (VAT) only if the applicant cannot request a VAT refund for any reason.</t>
  </si>
  <si>
    <t>INDIRECT COSTS</t>
  </si>
  <si>
    <t>A. Applicable fixed rate</t>
  </si>
  <si>
    <t>The total value of the project's direct costs</t>
  </si>
  <si>
    <t>TOTAL INDIRECT COSTS</t>
  </si>
  <si>
    <t>Note: Indirect costs incurred directly as a result of the implementation of the project by the applicant are calculated at a fixed rate up to 7% of the total value of the eligible direct costs of the project.</t>
  </si>
  <si>
    <t>OVERALL</t>
  </si>
  <si>
    <t>APPLICANT'S SHARE (%)</t>
  </si>
  <si>
    <t>APPLICANT'S FUNDS</t>
  </si>
  <si>
    <t>1st year</t>
  </si>
  <si>
    <t>1st year direct costs</t>
  </si>
  <si>
    <t>2nd year</t>
  </si>
  <si>
    <t>2nd year direct costs</t>
  </si>
  <si>
    <t>3rd year</t>
  </si>
  <si>
    <t>3rd year direct costs</t>
  </si>
  <si>
    <t>PROGRAM FOR STRENGTHENING THE INNOVATION OF NEWLY ESTABLISHED OR EXISITING MSMEs</t>
  </si>
  <si>
    <t>Petar Petrović</t>
  </si>
  <si>
    <t>Marija Marković</t>
  </si>
  <si>
    <t>TOTAL  COST</t>
  </si>
  <si>
    <t>Patentability analysis (Janko Janković)</t>
  </si>
  <si>
    <t>Marko Marković / Strategic planning</t>
  </si>
  <si>
    <t>Position</t>
  </si>
  <si>
    <t>Equipment cost 
(A x B)</t>
  </si>
  <si>
    <t>The equipment item includes equipment whose unit value is greater than 300.00 euros VAT Excluded                                                                                                                                                                                                                   
Note: Equipment costs can be max. 50% of the total amount awarded by the Program</t>
  </si>
  <si>
    <t>The costs of materials and small inventory refer to materials and devices whose unit value is less than EUR 300.00 VAT Excluded.                                                                                                                                                               
Note: The costs of materials and small inventory can be max. 10% of the total amount awarded by the Program</t>
  </si>
  <si>
    <t>Cost of service/ consultant (A x C)</t>
  </si>
  <si>
    <t>day</t>
  </si>
  <si>
    <t>Name and surname/description</t>
  </si>
  <si>
    <t>PROGRAM FUNDING SHARE (%)</t>
  </si>
  <si>
    <t>GRANT AMOUNT</t>
  </si>
  <si>
    <t>TOTAL PROJECT BUDGET</t>
  </si>
  <si>
    <t xml:space="preserve">Project duration </t>
  </si>
  <si>
    <t>Total project budget</t>
  </si>
  <si>
    <t>Before signing the Grant Agreement, it will be necessary to attach the last 3 payslips preceding the month in which the project application is made and a contract proposal (unsigned) for each new person who will be employed on the project.                                                             
Note: Staff salary costs can be max. 70% of the total amount awarded by the Program.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</si>
</sst>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EUR]\ #,##0.00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2BA8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/>
    <xf numFmtId="0" fontId="0" fillId="0" borderId="1" xfId="0" applyBorder="1" applyAlignment="1">
      <alignment horizontal="center"/>
    </xf>
    <xf numFmtId="4" fontId="0" fillId="0" borderId="0" xfId="0" applyNumberFormat="1"/>
    <xf numFmtId="0" fontId="1" fillId="3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9" fontId="0" fillId="3" borderId="1" xfId="0" applyNumberFormat="1" applyFill="1" applyBorder="1"/>
    <xf numFmtId="165" fontId="0" fillId="0" borderId="1" xfId="0" applyNumberFormat="1" applyBorder="1" applyAlignment="1">
      <alignment horizontal="right"/>
    </xf>
    <xf numFmtId="165" fontId="0" fillId="4" borderId="1" xfId="0" applyNumberFormat="1" applyFill="1" applyBorder="1" applyAlignment="1">
      <alignment horizontal="right"/>
    </xf>
    <xf numFmtId="165" fontId="0" fillId="0" borderId="1" xfId="0" applyNumberFormat="1" applyBorder="1"/>
    <xf numFmtId="9" fontId="0" fillId="0" borderId="1" xfId="0" applyNumberFormat="1" applyBorder="1" applyAlignment="1">
      <alignment horizontal="right"/>
    </xf>
    <xf numFmtId="165" fontId="0" fillId="2" borderId="1" xfId="0" applyNumberFormat="1" applyFill="1" applyBorder="1"/>
    <xf numFmtId="165" fontId="0" fillId="0" borderId="4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165" fontId="0" fillId="5" borderId="1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165" fontId="3" fillId="0" borderId="3" xfId="0" applyNumberFormat="1" applyFont="1" applyBorder="1"/>
    <xf numFmtId="165" fontId="0" fillId="0" borderId="4" xfId="0" applyNumberForma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5" fontId="1" fillId="4" borderId="8" xfId="0" applyNumberFormat="1" applyFont="1" applyFill="1" applyBorder="1"/>
    <xf numFmtId="0" fontId="1" fillId="2" borderId="7" xfId="0" applyFont="1" applyFill="1" applyBorder="1" applyAlignment="1">
      <alignment horizontal="center" vertical="center" wrapText="1"/>
    </xf>
    <xf numFmtId="165" fontId="1" fillId="4" borderId="15" xfId="0" applyNumberFormat="1" applyFont="1" applyFill="1" applyBorder="1"/>
    <xf numFmtId="165" fontId="1" fillId="4" borderId="16" xfId="0" applyNumberFormat="1" applyFont="1" applyFill="1" applyBorder="1"/>
    <xf numFmtId="165" fontId="1" fillId="4" borderId="16" xfId="0" applyNumberFormat="1" applyFont="1" applyFill="1" applyBorder="1" applyAlignment="1">
      <alignment horizontal="center"/>
    </xf>
    <xf numFmtId="164" fontId="0" fillId="3" borderId="1" xfId="0" applyNumberForma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5" fontId="0" fillId="3" borderId="2" xfId="0" applyNumberFormat="1" applyFill="1" applyBorder="1"/>
    <xf numFmtId="165" fontId="0" fillId="3" borderId="3" xfId="0" applyNumberFormat="1" applyFill="1" applyBorder="1"/>
    <xf numFmtId="165" fontId="0" fillId="3" borderId="4" xfId="0" applyNumberFormat="1" applyFill="1" applyBorder="1"/>
    <xf numFmtId="165" fontId="1" fillId="2" borderId="2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5" fontId="1" fillId="4" borderId="12" xfId="0" applyNumberFormat="1" applyFont="1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9" fontId="1" fillId="4" borderId="8" xfId="0" applyNumberFormat="1" applyFont="1" applyFill="1" applyBorder="1" applyAlignment="1">
      <alignment horizontal="center"/>
    </xf>
    <xf numFmtId="9" fontId="0" fillId="4" borderId="15" xfId="0" applyNumberFormat="1" applyFill="1" applyBorder="1" applyAlignment="1">
      <alignment horizontal="center"/>
    </xf>
    <xf numFmtId="165" fontId="1" fillId="4" borderId="17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9" fontId="1" fillId="4" borderId="15" xfId="0" applyNumberFormat="1" applyFont="1" applyFill="1" applyBorder="1" applyAlignment="1">
      <alignment horizontal="center"/>
    </xf>
    <xf numFmtId="9" fontId="1" fillId="4" borderId="1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1D98-6FDB-4A2D-B6BA-FAECEB054921}">
  <dimension ref="B1:S123"/>
  <sheetViews>
    <sheetView tabSelected="1" topLeftCell="A109" zoomScale="90" zoomScaleNormal="90" workbookViewId="0">
      <selection activeCell="F128" sqref="F128"/>
    </sheetView>
  </sheetViews>
  <sheetFormatPr defaultRowHeight="15" x14ac:dyDescent="0.25"/>
  <cols>
    <col min="1" max="1" width="5.7109375" customWidth="1"/>
    <col min="2" max="2" width="14.85546875" customWidth="1"/>
    <col min="3" max="3" width="23.7109375" customWidth="1"/>
    <col min="4" max="4" width="15.7109375" customWidth="1"/>
    <col min="5" max="5" width="15.28515625" customWidth="1"/>
    <col min="6" max="6" width="15.42578125" customWidth="1"/>
    <col min="7" max="7" width="19.7109375" customWidth="1"/>
    <col min="8" max="8" width="13.28515625" customWidth="1"/>
    <col min="9" max="9" width="16.28515625" customWidth="1"/>
    <col min="10" max="10" width="16.7109375" customWidth="1"/>
    <col min="11" max="11" width="18.42578125" customWidth="1"/>
    <col min="12" max="12" width="18.7109375" customWidth="1"/>
    <col min="13" max="13" width="18.85546875" customWidth="1"/>
    <col min="14" max="14" width="5.7109375" customWidth="1"/>
    <col min="16" max="16" width="13.140625" bestFit="1" customWidth="1"/>
  </cols>
  <sheetData>
    <row r="1" spans="2:13" ht="36" customHeight="1" x14ac:dyDescent="0.25">
      <c r="B1" s="68" t="s">
        <v>57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2:13" ht="29.25" customHeight="1" x14ac:dyDescent="0.25">
      <c r="B2" s="13" t="s">
        <v>39</v>
      </c>
      <c r="C2" s="42"/>
      <c r="D2" s="43"/>
      <c r="E2" s="43"/>
      <c r="F2" s="43"/>
      <c r="G2" s="43"/>
      <c r="H2" s="43"/>
      <c r="I2" s="43"/>
      <c r="J2" s="44"/>
      <c r="K2" s="28" t="s">
        <v>73</v>
      </c>
      <c r="L2" s="41"/>
      <c r="M2" s="29"/>
    </row>
    <row r="3" spans="2:13" ht="28.5" customHeight="1" x14ac:dyDescent="0.25">
      <c r="B3" s="13" t="s">
        <v>40</v>
      </c>
      <c r="C3" s="45"/>
      <c r="D3" s="46"/>
      <c r="E3" s="46"/>
      <c r="F3" s="46"/>
      <c r="G3" s="46"/>
      <c r="H3" s="46"/>
      <c r="I3" s="46"/>
      <c r="J3" s="47"/>
      <c r="K3" s="28" t="s">
        <v>74</v>
      </c>
      <c r="L3" s="30">
        <f>B120</f>
        <v>16841.8</v>
      </c>
      <c r="M3" s="31"/>
    </row>
    <row r="4" spans="2:13" ht="28.5" customHeight="1" x14ac:dyDescent="0.25"/>
    <row r="5" spans="2:13" ht="28.5" customHeight="1" x14ac:dyDescent="0.25">
      <c r="B5" s="71" t="s">
        <v>1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7" spans="2:13" ht="26.25" customHeight="1" x14ac:dyDescent="0.25">
      <c r="B7" s="74" t="s">
        <v>2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6"/>
    </row>
    <row r="8" spans="2:13" ht="61.5" customHeight="1" x14ac:dyDescent="0.25">
      <c r="B8" s="14" t="s">
        <v>3</v>
      </c>
      <c r="C8" s="18" t="s">
        <v>4</v>
      </c>
      <c r="D8" s="18" t="s">
        <v>63</v>
      </c>
      <c r="E8" s="18" t="s">
        <v>5</v>
      </c>
      <c r="F8" s="18" t="s">
        <v>6</v>
      </c>
      <c r="G8" s="18" t="s">
        <v>7</v>
      </c>
      <c r="H8" s="18" t="s">
        <v>8</v>
      </c>
      <c r="I8" s="18" t="s">
        <v>9</v>
      </c>
      <c r="J8" s="18" t="s">
        <v>51</v>
      </c>
      <c r="K8" s="18" t="s">
        <v>53</v>
      </c>
      <c r="L8" s="18" t="s">
        <v>55</v>
      </c>
      <c r="M8" s="18" t="s">
        <v>10</v>
      </c>
    </row>
    <row r="9" spans="2:13" x14ac:dyDescent="0.25">
      <c r="B9" s="11">
        <v>1</v>
      </c>
      <c r="C9" s="11" t="s">
        <v>58</v>
      </c>
      <c r="D9" s="11" t="s">
        <v>37</v>
      </c>
      <c r="E9" s="20">
        <v>1000</v>
      </c>
      <c r="F9" s="20">
        <v>500</v>
      </c>
      <c r="G9" s="21">
        <f>E9+F9</f>
        <v>1500</v>
      </c>
      <c r="H9" s="23">
        <v>1</v>
      </c>
      <c r="I9" s="11">
        <v>8</v>
      </c>
      <c r="J9" s="20">
        <v>1500</v>
      </c>
      <c r="K9" s="20">
        <v>7500</v>
      </c>
      <c r="L9" s="20">
        <v>3000</v>
      </c>
      <c r="M9" s="21">
        <f t="shared" ref="M9:M18" si="0">G9*H9*I9</f>
        <v>12000</v>
      </c>
    </row>
    <row r="10" spans="2:13" x14ac:dyDescent="0.25">
      <c r="B10" s="11">
        <v>2</v>
      </c>
      <c r="C10" s="11" t="s">
        <v>59</v>
      </c>
      <c r="D10" s="11" t="s">
        <v>38</v>
      </c>
      <c r="E10" s="20">
        <v>500</v>
      </c>
      <c r="F10" s="20">
        <v>50</v>
      </c>
      <c r="G10" s="21">
        <f t="shared" ref="G10:G18" si="1">E10+F10</f>
        <v>550</v>
      </c>
      <c r="H10" s="23">
        <v>0.4</v>
      </c>
      <c r="I10" s="11">
        <v>3</v>
      </c>
      <c r="J10" s="20"/>
      <c r="K10" s="20">
        <v>660</v>
      </c>
      <c r="L10" s="20"/>
      <c r="M10" s="21">
        <f t="shared" si="0"/>
        <v>660</v>
      </c>
    </row>
    <row r="11" spans="2:13" x14ac:dyDescent="0.25">
      <c r="B11" s="11"/>
      <c r="C11" s="1" t="s">
        <v>0</v>
      </c>
      <c r="D11" s="1"/>
      <c r="E11" s="20"/>
      <c r="F11" s="20"/>
      <c r="G11" s="21">
        <f t="shared" si="1"/>
        <v>0</v>
      </c>
      <c r="H11" s="2"/>
      <c r="I11" s="1"/>
      <c r="J11" s="20"/>
      <c r="K11" s="20"/>
      <c r="L11" s="20"/>
      <c r="M11" s="21">
        <f t="shared" si="0"/>
        <v>0</v>
      </c>
    </row>
    <row r="12" spans="2:13" x14ac:dyDescent="0.25">
      <c r="B12" s="11"/>
      <c r="C12" s="1" t="s">
        <v>0</v>
      </c>
      <c r="D12" s="1"/>
      <c r="E12" s="20"/>
      <c r="F12" s="20"/>
      <c r="G12" s="21">
        <f t="shared" si="1"/>
        <v>0</v>
      </c>
      <c r="H12" s="2"/>
      <c r="I12" s="1"/>
      <c r="J12" s="20"/>
      <c r="K12" s="20"/>
      <c r="L12" s="20"/>
      <c r="M12" s="21">
        <f t="shared" si="0"/>
        <v>0</v>
      </c>
    </row>
    <row r="13" spans="2:13" x14ac:dyDescent="0.25">
      <c r="B13" s="11"/>
      <c r="C13" s="1"/>
      <c r="D13" s="1"/>
      <c r="E13" s="20"/>
      <c r="F13" s="20"/>
      <c r="G13" s="21">
        <f t="shared" si="1"/>
        <v>0</v>
      </c>
      <c r="H13" s="2"/>
      <c r="I13" s="1"/>
      <c r="J13" s="20"/>
      <c r="K13" s="20"/>
      <c r="L13" s="20"/>
      <c r="M13" s="21">
        <f t="shared" si="0"/>
        <v>0</v>
      </c>
    </row>
    <row r="14" spans="2:13" x14ac:dyDescent="0.25">
      <c r="B14" s="11"/>
      <c r="C14" s="1"/>
      <c r="D14" s="1"/>
      <c r="E14" s="20"/>
      <c r="F14" s="20"/>
      <c r="G14" s="21">
        <f t="shared" si="1"/>
        <v>0</v>
      </c>
      <c r="H14" s="2"/>
      <c r="I14" s="1"/>
      <c r="J14" s="20"/>
      <c r="K14" s="20"/>
      <c r="L14" s="20"/>
      <c r="M14" s="21">
        <f t="shared" si="0"/>
        <v>0</v>
      </c>
    </row>
    <row r="15" spans="2:13" x14ac:dyDescent="0.25">
      <c r="B15" s="11"/>
      <c r="C15" s="1"/>
      <c r="D15" s="1"/>
      <c r="E15" s="20"/>
      <c r="F15" s="20"/>
      <c r="G15" s="21">
        <f t="shared" si="1"/>
        <v>0</v>
      </c>
      <c r="H15" s="2"/>
      <c r="I15" s="1"/>
      <c r="J15" s="20"/>
      <c r="K15" s="20"/>
      <c r="L15" s="20"/>
      <c r="M15" s="21">
        <f t="shared" si="0"/>
        <v>0</v>
      </c>
    </row>
    <row r="16" spans="2:13" x14ac:dyDescent="0.25">
      <c r="B16" s="11"/>
      <c r="C16" s="1"/>
      <c r="D16" s="1"/>
      <c r="E16" s="20"/>
      <c r="F16" s="20"/>
      <c r="G16" s="21">
        <f t="shared" si="1"/>
        <v>0</v>
      </c>
      <c r="H16" s="2"/>
      <c r="I16" s="1"/>
      <c r="J16" s="20"/>
      <c r="K16" s="20"/>
      <c r="L16" s="20"/>
      <c r="M16" s="21">
        <f t="shared" si="0"/>
        <v>0</v>
      </c>
    </row>
    <row r="17" spans="2:19" x14ac:dyDescent="0.25">
      <c r="B17" s="11"/>
      <c r="C17" s="1"/>
      <c r="D17" s="1"/>
      <c r="E17" s="20"/>
      <c r="F17" s="20"/>
      <c r="G17" s="21">
        <f t="shared" si="1"/>
        <v>0</v>
      </c>
      <c r="H17" s="2"/>
      <c r="I17" s="1"/>
      <c r="J17" s="20"/>
      <c r="K17" s="20"/>
      <c r="L17" s="20"/>
      <c r="M17" s="21">
        <f t="shared" si="0"/>
        <v>0</v>
      </c>
    </row>
    <row r="18" spans="2:19" x14ac:dyDescent="0.25">
      <c r="B18" s="11"/>
      <c r="C18" s="1"/>
      <c r="D18" s="1"/>
      <c r="E18" s="20"/>
      <c r="F18" s="20"/>
      <c r="G18" s="21">
        <f t="shared" si="1"/>
        <v>0</v>
      </c>
      <c r="H18" s="2"/>
      <c r="I18" s="1"/>
      <c r="J18" s="20"/>
      <c r="K18" s="20"/>
      <c r="L18" s="20"/>
      <c r="M18" s="21">
        <f t="shared" si="0"/>
        <v>0</v>
      </c>
    </row>
    <row r="19" spans="2:19" ht="24.75" customHeight="1" x14ac:dyDescent="0.25">
      <c r="B19" s="15"/>
      <c r="C19" s="54" t="s">
        <v>60</v>
      </c>
      <c r="D19" s="55"/>
      <c r="E19" s="55"/>
      <c r="F19" s="56"/>
      <c r="G19" s="15"/>
      <c r="H19" s="15"/>
      <c r="I19" s="15"/>
      <c r="J19" s="15">
        <f>J9+J10+J11+J12+J13+J14+J15+J16+J17+J18</f>
        <v>1500</v>
      </c>
      <c r="K19" s="15">
        <f>K9+K10+K11+K12+K13+K14+K15+K16+K17+K18</f>
        <v>8160</v>
      </c>
      <c r="L19" s="15">
        <f>L9+L10+L11+L12+L13+L14+L15+L16+L17+L18</f>
        <v>3000</v>
      </c>
      <c r="M19" s="16">
        <f>M9+M10+M11+M12+M13+M14+M15+M16+M17+M18</f>
        <v>12660</v>
      </c>
    </row>
    <row r="20" spans="2:19" ht="50.25" customHeight="1" x14ac:dyDescent="0.25">
      <c r="B20" s="65" t="s">
        <v>75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7"/>
    </row>
    <row r="21" spans="2:19" ht="47.25" customHeight="1" x14ac:dyDescent="0.25">
      <c r="B21" s="77" t="s">
        <v>11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9"/>
      <c r="S21" s="17"/>
    </row>
    <row r="25" spans="2:19" ht="34.5" customHeight="1" x14ac:dyDescent="0.25">
      <c r="B25" s="74" t="s">
        <v>12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6"/>
    </row>
    <row r="26" spans="2:19" ht="37.5" customHeight="1" x14ac:dyDescent="0.25">
      <c r="B26" s="18" t="s">
        <v>30</v>
      </c>
      <c r="C26" s="48" t="s">
        <v>13</v>
      </c>
      <c r="D26" s="49"/>
      <c r="E26" s="49"/>
      <c r="F26" s="50"/>
      <c r="G26" s="18" t="s">
        <v>14</v>
      </c>
      <c r="H26" s="48" t="s">
        <v>15</v>
      </c>
      <c r="I26" s="50"/>
      <c r="J26" s="18" t="s">
        <v>51</v>
      </c>
      <c r="K26" s="18" t="s">
        <v>53</v>
      </c>
      <c r="L26" s="18" t="s">
        <v>55</v>
      </c>
      <c r="M26" s="18" t="s">
        <v>64</v>
      </c>
    </row>
    <row r="27" spans="2:19" x14ac:dyDescent="0.25">
      <c r="B27" s="1"/>
      <c r="C27" s="60"/>
      <c r="D27" s="61"/>
      <c r="E27" s="61"/>
      <c r="F27" s="62"/>
      <c r="G27" s="27">
        <v>500</v>
      </c>
      <c r="H27" s="63">
        <v>2</v>
      </c>
      <c r="I27" s="64"/>
      <c r="J27" s="25"/>
      <c r="K27" s="25"/>
      <c r="L27" s="25">
        <v>1000</v>
      </c>
      <c r="M27" s="21">
        <f t="shared" ref="M27:M36" si="2">G27*H27</f>
        <v>1000</v>
      </c>
    </row>
    <row r="28" spans="2:19" x14ac:dyDescent="0.25">
      <c r="B28" s="1"/>
      <c r="C28" s="60"/>
      <c r="D28" s="61"/>
      <c r="E28" s="61"/>
      <c r="F28" s="62"/>
      <c r="G28" s="27"/>
      <c r="H28" s="63"/>
      <c r="I28" s="64"/>
      <c r="J28" s="25"/>
      <c r="K28" s="25"/>
      <c r="L28" s="25"/>
      <c r="M28" s="21">
        <f t="shared" si="2"/>
        <v>0</v>
      </c>
    </row>
    <row r="29" spans="2:19" x14ac:dyDescent="0.25">
      <c r="B29" s="1"/>
      <c r="C29" s="60"/>
      <c r="D29" s="61"/>
      <c r="E29" s="61"/>
      <c r="F29" s="62"/>
      <c r="G29" s="27"/>
      <c r="H29" s="63"/>
      <c r="I29" s="64"/>
      <c r="J29" s="25"/>
      <c r="K29" s="25"/>
      <c r="L29" s="25"/>
      <c r="M29" s="21">
        <f t="shared" si="2"/>
        <v>0</v>
      </c>
    </row>
    <row r="30" spans="2:19" x14ac:dyDescent="0.25">
      <c r="B30" s="1"/>
      <c r="C30" s="60"/>
      <c r="D30" s="61"/>
      <c r="E30" s="61"/>
      <c r="F30" s="62"/>
      <c r="G30" s="27"/>
      <c r="H30" s="63"/>
      <c r="I30" s="64"/>
      <c r="J30" s="25"/>
      <c r="K30" s="25"/>
      <c r="L30" s="25"/>
      <c r="M30" s="21">
        <f t="shared" si="2"/>
        <v>0</v>
      </c>
    </row>
    <row r="31" spans="2:19" x14ac:dyDescent="0.25">
      <c r="B31" s="1"/>
      <c r="C31" s="60"/>
      <c r="D31" s="61"/>
      <c r="E31" s="61"/>
      <c r="F31" s="62"/>
      <c r="G31" s="27"/>
      <c r="H31" s="63"/>
      <c r="I31" s="64"/>
      <c r="J31" s="25"/>
      <c r="K31" s="25"/>
      <c r="L31" s="25"/>
      <c r="M31" s="21">
        <f t="shared" si="2"/>
        <v>0</v>
      </c>
    </row>
    <row r="32" spans="2:19" x14ac:dyDescent="0.25">
      <c r="B32" s="1"/>
      <c r="C32" s="60"/>
      <c r="D32" s="61"/>
      <c r="E32" s="61"/>
      <c r="F32" s="62"/>
      <c r="G32" s="27"/>
      <c r="H32" s="63"/>
      <c r="I32" s="64"/>
      <c r="J32" s="25"/>
      <c r="K32" s="25"/>
      <c r="L32" s="25"/>
      <c r="M32" s="21">
        <f t="shared" si="2"/>
        <v>0</v>
      </c>
    </row>
    <row r="33" spans="2:13" x14ac:dyDescent="0.25">
      <c r="B33" s="1"/>
      <c r="C33" s="60"/>
      <c r="D33" s="61"/>
      <c r="E33" s="61"/>
      <c r="F33" s="62"/>
      <c r="G33" s="27"/>
      <c r="H33" s="63"/>
      <c r="I33" s="64"/>
      <c r="J33" s="25"/>
      <c r="K33" s="25"/>
      <c r="L33" s="25"/>
      <c r="M33" s="21">
        <f t="shared" si="2"/>
        <v>0</v>
      </c>
    </row>
    <row r="34" spans="2:13" x14ac:dyDescent="0.25">
      <c r="B34" s="1"/>
      <c r="C34" s="60"/>
      <c r="D34" s="61"/>
      <c r="E34" s="61"/>
      <c r="F34" s="62"/>
      <c r="G34" s="27"/>
      <c r="H34" s="63"/>
      <c r="I34" s="64"/>
      <c r="J34" s="25"/>
      <c r="K34" s="25"/>
      <c r="L34" s="25"/>
      <c r="M34" s="21">
        <f t="shared" si="2"/>
        <v>0</v>
      </c>
    </row>
    <row r="35" spans="2:13" x14ac:dyDescent="0.25">
      <c r="B35" s="1"/>
      <c r="C35" s="60"/>
      <c r="D35" s="61"/>
      <c r="E35" s="61"/>
      <c r="F35" s="62"/>
      <c r="G35" s="27"/>
      <c r="H35" s="63"/>
      <c r="I35" s="64"/>
      <c r="J35" s="25"/>
      <c r="K35" s="25"/>
      <c r="L35" s="25"/>
      <c r="M35" s="21">
        <f t="shared" si="2"/>
        <v>0</v>
      </c>
    </row>
    <row r="36" spans="2:13" x14ac:dyDescent="0.25">
      <c r="B36" s="1"/>
      <c r="C36" s="60"/>
      <c r="D36" s="61"/>
      <c r="E36" s="61"/>
      <c r="F36" s="62"/>
      <c r="G36" s="27"/>
      <c r="H36" s="63"/>
      <c r="I36" s="64"/>
      <c r="J36" s="25"/>
      <c r="K36" s="25"/>
      <c r="L36" s="25"/>
      <c r="M36" s="21">
        <f t="shared" si="2"/>
        <v>0</v>
      </c>
    </row>
    <row r="37" spans="2:13" ht="26.25" customHeight="1" x14ac:dyDescent="0.25">
      <c r="B37" s="15"/>
      <c r="C37" s="51" t="s">
        <v>16</v>
      </c>
      <c r="D37" s="52"/>
      <c r="E37" s="52"/>
      <c r="F37" s="53"/>
      <c r="G37" s="26"/>
      <c r="H37" s="51"/>
      <c r="I37" s="53"/>
      <c r="J37" s="26">
        <f>J27+J28+J29+J30+J31+J32+J33+J34+J35+J36</f>
        <v>0</v>
      </c>
      <c r="K37" s="26">
        <f>K27+K28+K29+K30+K31+K32+K33+K34+K35+K36</f>
        <v>0</v>
      </c>
      <c r="L37" s="26">
        <f>L27+L28+L29+L30+L31+L32+L33+L34+L35+L36</f>
        <v>1000</v>
      </c>
      <c r="M37" s="26">
        <f>M27+M28+M29+M30+M31+M32+M33+M34+M35+M36</f>
        <v>1000</v>
      </c>
    </row>
    <row r="38" spans="2:13" ht="40.5" customHeight="1" x14ac:dyDescent="0.25">
      <c r="B38" s="65" t="s">
        <v>65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</row>
    <row r="39" spans="2:13" ht="30" customHeight="1" x14ac:dyDescent="0.25">
      <c r="B39" s="77" t="s">
        <v>11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9"/>
    </row>
    <row r="42" spans="2:13" ht="42.75" customHeight="1" x14ac:dyDescent="0.25">
      <c r="B42" s="74" t="s">
        <v>17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6"/>
    </row>
    <row r="43" spans="2:13" ht="49.5" customHeight="1" x14ac:dyDescent="0.25">
      <c r="B43" s="14" t="s">
        <v>30</v>
      </c>
      <c r="C43" s="48" t="s">
        <v>18</v>
      </c>
      <c r="D43" s="49"/>
      <c r="E43" s="49"/>
      <c r="F43" s="50"/>
      <c r="G43" s="18" t="s">
        <v>14</v>
      </c>
      <c r="H43" s="48" t="s">
        <v>15</v>
      </c>
      <c r="I43" s="50"/>
      <c r="J43" s="18" t="s">
        <v>51</v>
      </c>
      <c r="K43" s="18" t="s">
        <v>53</v>
      </c>
      <c r="L43" s="18" t="s">
        <v>55</v>
      </c>
      <c r="M43" s="18" t="s">
        <v>64</v>
      </c>
    </row>
    <row r="44" spans="2:13" x14ac:dyDescent="0.25">
      <c r="B44" s="1"/>
      <c r="C44" s="60"/>
      <c r="D44" s="61"/>
      <c r="E44" s="61"/>
      <c r="F44" s="62"/>
      <c r="G44" s="27">
        <v>250</v>
      </c>
      <c r="H44" s="63">
        <v>2</v>
      </c>
      <c r="I44" s="64"/>
      <c r="J44" s="25">
        <v>250</v>
      </c>
      <c r="K44" s="25">
        <v>250</v>
      </c>
      <c r="L44" s="25"/>
      <c r="M44" s="21">
        <f t="shared" ref="M44:M53" si="3">G44*H44</f>
        <v>500</v>
      </c>
    </row>
    <row r="45" spans="2:13" x14ac:dyDescent="0.25">
      <c r="B45" s="1"/>
      <c r="C45" s="60"/>
      <c r="D45" s="61"/>
      <c r="E45" s="61"/>
      <c r="F45" s="62"/>
      <c r="G45" s="27"/>
      <c r="H45" s="63"/>
      <c r="I45" s="64"/>
      <c r="J45" s="25"/>
      <c r="K45" s="25"/>
      <c r="L45" s="25"/>
      <c r="M45" s="21">
        <f t="shared" si="3"/>
        <v>0</v>
      </c>
    </row>
    <row r="46" spans="2:13" x14ac:dyDescent="0.25">
      <c r="B46" s="1"/>
      <c r="C46" s="60"/>
      <c r="D46" s="61"/>
      <c r="E46" s="61"/>
      <c r="F46" s="62"/>
      <c r="G46" s="27"/>
      <c r="H46" s="63"/>
      <c r="I46" s="64"/>
      <c r="J46" s="25"/>
      <c r="K46" s="25"/>
      <c r="L46" s="25"/>
      <c r="M46" s="21">
        <f t="shared" si="3"/>
        <v>0</v>
      </c>
    </row>
    <row r="47" spans="2:13" x14ac:dyDescent="0.25">
      <c r="B47" s="1"/>
      <c r="C47" s="60"/>
      <c r="D47" s="61"/>
      <c r="E47" s="61"/>
      <c r="F47" s="62"/>
      <c r="G47" s="27"/>
      <c r="H47" s="63"/>
      <c r="I47" s="64"/>
      <c r="J47" s="25"/>
      <c r="K47" s="25"/>
      <c r="L47" s="25"/>
      <c r="M47" s="21">
        <f t="shared" si="3"/>
        <v>0</v>
      </c>
    </row>
    <row r="48" spans="2:13" x14ac:dyDescent="0.25">
      <c r="B48" s="1"/>
      <c r="C48" s="60"/>
      <c r="D48" s="61"/>
      <c r="E48" s="61"/>
      <c r="F48" s="62"/>
      <c r="G48" s="27"/>
      <c r="H48" s="63"/>
      <c r="I48" s="64"/>
      <c r="J48" s="25"/>
      <c r="K48" s="25"/>
      <c r="L48" s="25"/>
      <c r="M48" s="21">
        <f t="shared" si="3"/>
        <v>0</v>
      </c>
    </row>
    <row r="49" spans="2:13" x14ac:dyDescent="0.25">
      <c r="B49" s="1"/>
      <c r="C49" s="60"/>
      <c r="D49" s="61"/>
      <c r="E49" s="61"/>
      <c r="F49" s="62"/>
      <c r="G49" s="27"/>
      <c r="H49" s="63"/>
      <c r="I49" s="64"/>
      <c r="J49" s="25"/>
      <c r="K49" s="25"/>
      <c r="L49" s="25"/>
      <c r="M49" s="21">
        <f t="shared" si="3"/>
        <v>0</v>
      </c>
    </row>
    <row r="50" spans="2:13" x14ac:dyDescent="0.25">
      <c r="B50" s="1"/>
      <c r="C50" s="60"/>
      <c r="D50" s="61"/>
      <c r="E50" s="61"/>
      <c r="F50" s="62"/>
      <c r="G50" s="27"/>
      <c r="H50" s="63"/>
      <c r="I50" s="64"/>
      <c r="J50" s="25"/>
      <c r="K50" s="25"/>
      <c r="L50" s="25"/>
      <c r="M50" s="21">
        <f t="shared" si="3"/>
        <v>0</v>
      </c>
    </row>
    <row r="51" spans="2:13" x14ac:dyDescent="0.25">
      <c r="B51" s="1"/>
      <c r="C51" s="60"/>
      <c r="D51" s="61"/>
      <c r="E51" s="61"/>
      <c r="F51" s="62"/>
      <c r="G51" s="27"/>
      <c r="H51" s="63"/>
      <c r="I51" s="64"/>
      <c r="J51" s="25"/>
      <c r="K51" s="25"/>
      <c r="L51" s="25"/>
      <c r="M51" s="21">
        <f t="shared" si="3"/>
        <v>0</v>
      </c>
    </row>
    <row r="52" spans="2:13" x14ac:dyDescent="0.25">
      <c r="B52" s="1"/>
      <c r="C52" s="60"/>
      <c r="D52" s="61"/>
      <c r="E52" s="61"/>
      <c r="F52" s="62"/>
      <c r="G52" s="27"/>
      <c r="H52" s="63"/>
      <c r="I52" s="64"/>
      <c r="J52" s="25"/>
      <c r="K52" s="25"/>
      <c r="L52" s="25"/>
      <c r="M52" s="21">
        <f t="shared" si="3"/>
        <v>0</v>
      </c>
    </row>
    <row r="53" spans="2:13" x14ac:dyDescent="0.25">
      <c r="B53" s="1"/>
      <c r="C53" s="60"/>
      <c r="D53" s="61"/>
      <c r="E53" s="61"/>
      <c r="F53" s="62"/>
      <c r="G53" s="27"/>
      <c r="H53" s="63"/>
      <c r="I53" s="64"/>
      <c r="J53" s="25"/>
      <c r="K53" s="25"/>
      <c r="L53" s="25"/>
      <c r="M53" s="21">
        <f t="shared" si="3"/>
        <v>0</v>
      </c>
    </row>
    <row r="54" spans="2:13" ht="27.75" customHeight="1" x14ac:dyDescent="0.25">
      <c r="B54" s="16"/>
      <c r="C54" s="57" t="s">
        <v>16</v>
      </c>
      <c r="D54" s="58"/>
      <c r="E54" s="58"/>
      <c r="F54" s="59"/>
      <c r="G54" s="26"/>
      <c r="H54" s="51"/>
      <c r="I54" s="53"/>
      <c r="J54" s="26">
        <f>J44+J45+J46+J47+J48+J49+J50+J51+J52+J53</f>
        <v>250</v>
      </c>
      <c r="K54" s="26">
        <f>K44+K45+K46+K47+K48+K49+K50+K51+K52+K53</f>
        <v>250</v>
      </c>
      <c r="L54" s="26">
        <f>L44+L45+L46+L47+L48+L49+L50+L51+L52+L53</f>
        <v>0</v>
      </c>
      <c r="M54" s="26">
        <f>M44+M45+M46+M47+M48+M49+M50+M51+M52+M53</f>
        <v>500</v>
      </c>
    </row>
    <row r="55" spans="2:13" ht="32.450000000000003" customHeight="1" x14ac:dyDescent="0.25">
      <c r="B55" s="65" t="s">
        <v>66</v>
      </c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7"/>
    </row>
    <row r="56" spans="2:13" ht="32.450000000000003" customHeight="1" x14ac:dyDescent="0.25">
      <c r="B56" s="77" t="s">
        <v>11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9"/>
    </row>
    <row r="57" spans="2:13" ht="15" customHeight="1" x14ac:dyDescent="0.25"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9" spans="2:13" ht="37.5" customHeight="1" x14ac:dyDescent="0.25">
      <c r="B59" s="74" t="s">
        <v>19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6"/>
    </row>
    <row r="60" spans="2:13" ht="47.25" customHeight="1" x14ac:dyDescent="0.25">
      <c r="B60" s="18" t="s">
        <v>30</v>
      </c>
      <c r="C60" s="48" t="s">
        <v>20</v>
      </c>
      <c r="D60" s="49"/>
      <c r="E60" s="49"/>
      <c r="F60" s="50"/>
      <c r="G60" s="18" t="s">
        <v>21</v>
      </c>
      <c r="H60" s="18" t="s">
        <v>22</v>
      </c>
      <c r="I60" s="18" t="s">
        <v>23</v>
      </c>
      <c r="J60" s="18" t="s">
        <v>51</v>
      </c>
      <c r="K60" s="18" t="s">
        <v>53</v>
      </c>
      <c r="L60" s="18" t="s">
        <v>55</v>
      </c>
      <c r="M60" s="18" t="s">
        <v>67</v>
      </c>
    </row>
    <row r="61" spans="2:13" ht="23.25" customHeight="1" x14ac:dyDescent="0.25">
      <c r="B61" s="11">
        <v>1</v>
      </c>
      <c r="C61" s="80" t="s">
        <v>61</v>
      </c>
      <c r="D61" s="81"/>
      <c r="E61" s="81"/>
      <c r="F61" s="82"/>
      <c r="G61" s="11">
        <v>20</v>
      </c>
      <c r="H61" s="11" t="s">
        <v>68</v>
      </c>
      <c r="I61" s="20">
        <v>50</v>
      </c>
      <c r="J61" s="20"/>
      <c r="K61" s="20">
        <v>1000</v>
      </c>
      <c r="L61" s="20"/>
      <c r="M61" s="21">
        <f t="shared" ref="M61:M70" si="4">G61*I61</f>
        <v>1000</v>
      </c>
    </row>
    <row r="62" spans="2:13" ht="18.75" customHeight="1" x14ac:dyDescent="0.25">
      <c r="B62" s="1"/>
      <c r="C62" s="60"/>
      <c r="D62" s="61"/>
      <c r="E62" s="61"/>
      <c r="F62" s="62"/>
      <c r="G62" s="11">
        <v>30</v>
      </c>
      <c r="H62" s="1"/>
      <c r="I62" s="20">
        <v>10</v>
      </c>
      <c r="J62" s="20"/>
      <c r="K62" s="20">
        <v>300</v>
      </c>
      <c r="L62" s="20"/>
      <c r="M62" s="21">
        <f t="shared" si="4"/>
        <v>300</v>
      </c>
    </row>
    <row r="63" spans="2:13" x14ac:dyDescent="0.25">
      <c r="B63" s="1"/>
      <c r="C63" s="60"/>
      <c r="D63" s="61"/>
      <c r="E63" s="61"/>
      <c r="F63" s="62"/>
      <c r="G63" s="11">
        <v>3</v>
      </c>
      <c r="H63" s="1"/>
      <c r="I63" s="20">
        <v>20</v>
      </c>
      <c r="J63" s="20"/>
      <c r="K63" s="20">
        <v>60</v>
      </c>
      <c r="L63" s="20"/>
      <c r="M63" s="21">
        <f t="shared" si="4"/>
        <v>60</v>
      </c>
    </row>
    <row r="64" spans="2:13" ht="18.75" customHeight="1" x14ac:dyDescent="0.25">
      <c r="B64" s="1"/>
      <c r="C64" s="60"/>
      <c r="D64" s="61"/>
      <c r="E64" s="61"/>
      <c r="F64" s="62"/>
      <c r="G64" s="1"/>
      <c r="H64" s="1"/>
      <c r="I64" s="20"/>
      <c r="J64" s="20"/>
      <c r="K64" s="20"/>
      <c r="L64" s="20"/>
      <c r="M64" s="21">
        <f t="shared" si="4"/>
        <v>0</v>
      </c>
    </row>
    <row r="65" spans="2:13" ht="17.25" customHeight="1" x14ac:dyDescent="0.25">
      <c r="B65" s="1"/>
      <c r="C65" s="60"/>
      <c r="D65" s="61"/>
      <c r="E65" s="61"/>
      <c r="F65" s="62"/>
      <c r="G65" s="1"/>
      <c r="H65" s="1"/>
      <c r="I65" s="20"/>
      <c r="J65" s="20"/>
      <c r="K65" s="20"/>
      <c r="L65" s="20"/>
      <c r="M65" s="21">
        <f t="shared" si="4"/>
        <v>0</v>
      </c>
    </row>
    <row r="66" spans="2:13" x14ac:dyDescent="0.25">
      <c r="B66" s="1"/>
      <c r="C66" s="60"/>
      <c r="D66" s="61"/>
      <c r="E66" s="61"/>
      <c r="F66" s="62"/>
      <c r="G66" s="1"/>
      <c r="H66" s="1"/>
      <c r="I66" s="20"/>
      <c r="J66" s="20"/>
      <c r="K66" s="20"/>
      <c r="L66" s="20"/>
      <c r="M66" s="21">
        <f t="shared" si="4"/>
        <v>0</v>
      </c>
    </row>
    <row r="67" spans="2:13" x14ac:dyDescent="0.25">
      <c r="B67" s="1"/>
      <c r="C67" s="60"/>
      <c r="D67" s="61"/>
      <c r="E67" s="61"/>
      <c r="F67" s="62"/>
      <c r="G67" s="1"/>
      <c r="H67" s="1"/>
      <c r="I67" s="20"/>
      <c r="J67" s="20"/>
      <c r="K67" s="20"/>
      <c r="L67" s="20"/>
      <c r="M67" s="21">
        <f t="shared" si="4"/>
        <v>0</v>
      </c>
    </row>
    <row r="68" spans="2:13" x14ac:dyDescent="0.25">
      <c r="B68" s="1"/>
      <c r="C68" s="60"/>
      <c r="D68" s="61"/>
      <c r="E68" s="61"/>
      <c r="F68" s="62"/>
      <c r="G68" s="1"/>
      <c r="H68" s="1"/>
      <c r="I68" s="20"/>
      <c r="J68" s="20"/>
      <c r="K68" s="20"/>
      <c r="L68" s="20"/>
      <c r="M68" s="21">
        <f t="shared" si="4"/>
        <v>0</v>
      </c>
    </row>
    <row r="69" spans="2:13" x14ac:dyDescent="0.25">
      <c r="B69" s="1"/>
      <c r="C69" s="60"/>
      <c r="D69" s="61"/>
      <c r="E69" s="61"/>
      <c r="F69" s="62"/>
      <c r="G69" s="1"/>
      <c r="H69" s="1"/>
      <c r="I69" s="20"/>
      <c r="J69" s="20"/>
      <c r="K69" s="20"/>
      <c r="L69" s="20"/>
      <c r="M69" s="21">
        <f t="shared" si="4"/>
        <v>0</v>
      </c>
    </row>
    <row r="70" spans="2:13" x14ac:dyDescent="0.25">
      <c r="B70" s="1"/>
      <c r="C70" s="60"/>
      <c r="D70" s="61"/>
      <c r="E70" s="61"/>
      <c r="F70" s="62"/>
      <c r="G70" s="1"/>
      <c r="H70" s="1"/>
      <c r="I70" s="20"/>
      <c r="J70" s="20"/>
      <c r="K70" s="20"/>
      <c r="L70" s="20"/>
      <c r="M70" s="21">
        <f t="shared" si="4"/>
        <v>0</v>
      </c>
    </row>
    <row r="71" spans="2:13" ht="29.25" customHeight="1" x14ac:dyDescent="0.25">
      <c r="B71" s="16"/>
      <c r="C71" s="57" t="s">
        <v>16</v>
      </c>
      <c r="D71" s="58"/>
      <c r="E71" s="58"/>
      <c r="F71" s="59"/>
      <c r="G71" s="16"/>
      <c r="H71" s="16"/>
      <c r="I71" s="26"/>
      <c r="J71" s="26">
        <f>J61+J62+J63+J64+J65+J66+J67+J68+J69+J70</f>
        <v>0</v>
      </c>
      <c r="K71" s="26">
        <f>K61+K62+K63+K64+K65+K66+K67+K68+K69+K70</f>
        <v>1360</v>
      </c>
      <c r="L71" s="26">
        <f>L61+L62+L63+L64+L65+L66+L67+L68+L69+L70</f>
        <v>0</v>
      </c>
      <c r="M71" s="26">
        <f>M61+M62+M63+M64+M65+M66+M67+M68+M69+M70</f>
        <v>1360</v>
      </c>
    </row>
    <row r="72" spans="2:13" ht="24.6" customHeight="1" x14ac:dyDescent="0.25">
      <c r="B72" s="65" t="s">
        <v>24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7"/>
    </row>
    <row r="73" spans="2:13" ht="26.45" customHeight="1" x14ac:dyDescent="0.25">
      <c r="B73" s="77" t="s">
        <v>11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9"/>
    </row>
    <row r="74" spans="2:13" ht="18" customHeight="1" x14ac:dyDescent="0.25"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ht="17.25" customHeight="1" x14ac:dyDescent="0.25"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ht="31.9" customHeight="1" x14ac:dyDescent="0.25">
      <c r="B76" s="74" t="s">
        <v>29</v>
      </c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6"/>
    </row>
    <row r="77" spans="2:13" ht="45" x14ac:dyDescent="0.25">
      <c r="B77" s="18" t="s">
        <v>30</v>
      </c>
      <c r="C77" s="48" t="s">
        <v>69</v>
      </c>
      <c r="D77" s="49"/>
      <c r="E77" s="49"/>
      <c r="F77" s="50"/>
      <c r="G77" s="18" t="s">
        <v>25</v>
      </c>
      <c r="H77" s="18" t="s">
        <v>26</v>
      </c>
      <c r="I77" s="18" t="s">
        <v>27</v>
      </c>
      <c r="J77" s="18" t="s">
        <v>51</v>
      </c>
      <c r="K77" s="18" t="s">
        <v>53</v>
      </c>
      <c r="L77" s="18" t="s">
        <v>55</v>
      </c>
      <c r="M77" s="18" t="s">
        <v>28</v>
      </c>
    </row>
    <row r="78" spans="2:13" x14ac:dyDescent="0.25">
      <c r="B78" s="11">
        <v>1</v>
      </c>
      <c r="C78" s="80" t="s">
        <v>62</v>
      </c>
      <c r="D78" s="81"/>
      <c r="E78" s="81"/>
      <c r="F78" s="82"/>
      <c r="G78" s="20">
        <v>20</v>
      </c>
      <c r="H78" s="20">
        <v>50</v>
      </c>
      <c r="I78" s="20">
        <v>50</v>
      </c>
      <c r="J78" s="20"/>
      <c r="K78" s="20">
        <v>120</v>
      </c>
      <c r="L78" s="20"/>
      <c r="M78" s="21">
        <f t="shared" ref="M78:M87" si="5">G78+H78+I78</f>
        <v>120</v>
      </c>
    </row>
    <row r="79" spans="2:13" x14ac:dyDescent="0.25">
      <c r="B79" s="1"/>
      <c r="C79" s="60"/>
      <c r="D79" s="61"/>
      <c r="E79" s="61"/>
      <c r="F79" s="62"/>
      <c r="G79" s="20"/>
      <c r="H79" s="20"/>
      <c r="I79" s="20"/>
      <c r="J79" s="20"/>
      <c r="K79" s="20"/>
      <c r="L79" s="20"/>
      <c r="M79" s="21">
        <f t="shared" si="5"/>
        <v>0</v>
      </c>
    </row>
    <row r="80" spans="2:13" x14ac:dyDescent="0.25">
      <c r="B80" s="1"/>
      <c r="C80" s="60"/>
      <c r="D80" s="61"/>
      <c r="E80" s="61"/>
      <c r="F80" s="62"/>
      <c r="G80" s="20"/>
      <c r="H80" s="20"/>
      <c r="I80" s="20"/>
      <c r="J80" s="20"/>
      <c r="K80" s="20"/>
      <c r="L80" s="20"/>
      <c r="M80" s="21">
        <f t="shared" si="5"/>
        <v>0</v>
      </c>
    </row>
    <row r="81" spans="2:13" x14ac:dyDescent="0.25">
      <c r="B81" s="1"/>
      <c r="C81" s="60"/>
      <c r="D81" s="61"/>
      <c r="E81" s="61"/>
      <c r="F81" s="62"/>
      <c r="G81" s="20"/>
      <c r="H81" s="20"/>
      <c r="I81" s="20"/>
      <c r="J81" s="20"/>
      <c r="K81" s="20"/>
      <c r="L81" s="20"/>
      <c r="M81" s="21">
        <f t="shared" si="5"/>
        <v>0</v>
      </c>
    </row>
    <row r="82" spans="2:13" x14ac:dyDescent="0.25">
      <c r="B82" s="1"/>
      <c r="C82" s="60"/>
      <c r="D82" s="61"/>
      <c r="E82" s="61"/>
      <c r="F82" s="62"/>
      <c r="G82" s="20"/>
      <c r="H82" s="20"/>
      <c r="I82" s="20"/>
      <c r="J82" s="20"/>
      <c r="K82" s="20"/>
      <c r="L82" s="20"/>
      <c r="M82" s="21">
        <f t="shared" si="5"/>
        <v>0</v>
      </c>
    </row>
    <row r="83" spans="2:13" x14ac:dyDescent="0.25">
      <c r="B83" s="1"/>
      <c r="C83" s="60"/>
      <c r="D83" s="61"/>
      <c r="E83" s="61"/>
      <c r="F83" s="62"/>
      <c r="G83" s="20"/>
      <c r="H83" s="20"/>
      <c r="I83" s="20"/>
      <c r="J83" s="20"/>
      <c r="K83" s="20"/>
      <c r="L83" s="20"/>
      <c r="M83" s="21">
        <f t="shared" si="5"/>
        <v>0</v>
      </c>
    </row>
    <row r="84" spans="2:13" x14ac:dyDescent="0.25">
      <c r="B84" s="1"/>
      <c r="C84" s="60"/>
      <c r="D84" s="61"/>
      <c r="E84" s="61"/>
      <c r="F84" s="62"/>
      <c r="G84" s="20"/>
      <c r="H84" s="20"/>
      <c r="I84" s="20"/>
      <c r="J84" s="20"/>
      <c r="K84" s="20"/>
      <c r="L84" s="20"/>
      <c r="M84" s="21">
        <f t="shared" si="5"/>
        <v>0</v>
      </c>
    </row>
    <row r="85" spans="2:13" x14ac:dyDescent="0.25">
      <c r="B85" s="1"/>
      <c r="C85" s="60"/>
      <c r="D85" s="61"/>
      <c r="E85" s="61"/>
      <c r="F85" s="62"/>
      <c r="G85" s="20"/>
      <c r="H85" s="20"/>
      <c r="I85" s="20"/>
      <c r="J85" s="20"/>
      <c r="K85" s="20"/>
      <c r="L85" s="20"/>
      <c r="M85" s="21">
        <f t="shared" si="5"/>
        <v>0</v>
      </c>
    </row>
    <row r="86" spans="2:13" x14ac:dyDescent="0.25">
      <c r="B86" s="1"/>
      <c r="C86" s="60"/>
      <c r="D86" s="61"/>
      <c r="E86" s="61"/>
      <c r="F86" s="62"/>
      <c r="G86" s="20"/>
      <c r="H86" s="20"/>
      <c r="I86" s="20"/>
      <c r="J86" s="20"/>
      <c r="K86" s="20"/>
      <c r="L86" s="20"/>
      <c r="M86" s="21">
        <f t="shared" si="5"/>
        <v>0</v>
      </c>
    </row>
    <row r="87" spans="2:13" x14ac:dyDescent="0.25">
      <c r="B87" s="1"/>
      <c r="C87" s="60"/>
      <c r="D87" s="61"/>
      <c r="E87" s="61"/>
      <c r="F87" s="62"/>
      <c r="G87" s="20"/>
      <c r="H87" s="20"/>
      <c r="I87" s="20"/>
      <c r="J87" s="20"/>
      <c r="K87" s="20"/>
      <c r="L87" s="20"/>
      <c r="M87" s="21">
        <f t="shared" si="5"/>
        <v>0</v>
      </c>
    </row>
    <row r="88" spans="2:13" ht="30.75" customHeight="1" x14ac:dyDescent="0.25">
      <c r="B88" s="16"/>
      <c r="C88" s="57" t="s">
        <v>16</v>
      </c>
      <c r="D88" s="58"/>
      <c r="E88" s="58"/>
      <c r="F88" s="59"/>
      <c r="G88" s="26"/>
      <c r="H88" s="26"/>
      <c r="I88" s="26"/>
      <c r="J88" s="26">
        <f>J78+J79+J80+J81+J82+J83+J84+J85+J86+J87</f>
        <v>0</v>
      </c>
      <c r="K88" s="26">
        <f>K78+K79+K80+K81+K82+K83+K84+K85+K86+K87</f>
        <v>120</v>
      </c>
      <c r="L88" s="26">
        <f>L78+L79+L80+L81+L82+L83+L84+L85+L86+L87</f>
        <v>0</v>
      </c>
      <c r="M88" s="26">
        <f>M78+M79+M80+M81+M82+M83+M84+M85+M86+M87</f>
        <v>120</v>
      </c>
    </row>
    <row r="89" spans="2:13" ht="39.6" customHeight="1" x14ac:dyDescent="0.25">
      <c r="B89" s="65" t="s">
        <v>31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7"/>
    </row>
    <row r="90" spans="2:13" ht="35.450000000000003" customHeight="1" x14ac:dyDescent="0.25">
      <c r="B90" s="77" t="s">
        <v>11</v>
      </c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9"/>
    </row>
    <row r="91" spans="2:13" ht="18.75" customHeight="1" x14ac:dyDescent="0.25"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2:13" ht="18" customHeight="1" x14ac:dyDescent="0.25"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2:13" ht="42.75" customHeight="1" x14ac:dyDescent="0.25">
      <c r="B93" s="74" t="s">
        <v>32</v>
      </c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6"/>
    </row>
    <row r="94" spans="2:13" ht="48" customHeight="1" x14ac:dyDescent="0.25">
      <c r="B94" s="18" t="s">
        <v>30</v>
      </c>
      <c r="C94" s="48" t="s">
        <v>36</v>
      </c>
      <c r="D94" s="49"/>
      <c r="E94" s="49"/>
      <c r="F94" s="50"/>
      <c r="G94" s="18" t="s">
        <v>33</v>
      </c>
      <c r="H94" s="18" t="s">
        <v>34</v>
      </c>
      <c r="I94" s="18" t="s">
        <v>35</v>
      </c>
      <c r="J94" s="18" t="s">
        <v>51</v>
      </c>
      <c r="K94" s="18" t="s">
        <v>53</v>
      </c>
      <c r="L94" s="18" t="s">
        <v>55</v>
      </c>
      <c r="M94" s="18" t="s">
        <v>41</v>
      </c>
    </row>
    <row r="95" spans="2:13" x14ac:dyDescent="0.25">
      <c r="B95" s="1"/>
      <c r="C95" s="60"/>
      <c r="D95" s="61"/>
      <c r="E95" s="61"/>
      <c r="F95" s="62"/>
      <c r="G95" s="22">
        <v>500</v>
      </c>
      <c r="H95" s="22">
        <v>100</v>
      </c>
      <c r="I95" s="22">
        <v>400</v>
      </c>
      <c r="J95" s="22">
        <v>100</v>
      </c>
      <c r="K95" s="22"/>
      <c r="L95" s="22"/>
      <c r="M95" s="21">
        <f t="shared" ref="M95:M104" si="6">G95-I95</f>
        <v>100</v>
      </c>
    </row>
    <row r="96" spans="2:13" x14ac:dyDescent="0.25">
      <c r="B96" s="1"/>
      <c r="C96" s="60"/>
      <c r="D96" s="61"/>
      <c r="E96" s="61"/>
      <c r="F96" s="62"/>
      <c r="G96" s="22"/>
      <c r="H96" s="22"/>
      <c r="I96" s="22"/>
      <c r="J96" s="22"/>
      <c r="K96" s="22"/>
      <c r="L96" s="22"/>
      <c r="M96" s="21">
        <f t="shared" si="6"/>
        <v>0</v>
      </c>
    </row>
    <row r="97" spans="2:13" x14ac:dyDescent="0.25">
      <c r="B97" s="1"/>
      <c r="C97" s="60"/>
      <c r="D97" s="61"/>
      <c r="E97" s="61"/>
      <c r="F97" s="62"/>
      <c r="G97" s="22"/>
      <c r="H97" s="22"/>
      <c r="I97" s="22"/>
      <c r="J97" s="22"/>
      <c r="K97" s="22"/>
      <c r="L97" s="22"/>
      <c r="M97" s="21">
        <f t="shared" si="6"/>
        <v>0</v>
      </c>
    </row>
    <row r="98" spans="2:13" x14ac:dyDescent="0.25">
      <c r="B98" s="1"/>
      <c r="C98" s="60"/>
      <c r="D98" s="61"/>
      <c r="E98" s="61"/>
      <c r="F98" s="62"/>
      <c r="G98" s="22"/>
      <c r="H98" s="22"/>
      <c r="I98" s="22"/>
      <c r="J98" s="22"/>
      <c r="K98" s="22"/>
      <c r="L98" s="22"/>
      <c r="M98" s="21">
        <f t="shared" si="6"/>
        <v>0</v>
      </c>
    </row>
    <row r="99" spans="2:13" x14ac:dyDescent="0.25">
      <c r="B99" s="1"/>
      <c r="C99" s="60"/>
      <c r="D99" s="61"/>
      <c r="E99" s="61"/>
      <c r="F99" s="62"/>
      <c r="G99" s="22"/>
      <c r="H99" s="22"/>
      <c r="I99" s="22"/>
      <c r="J99" s="22"/>
      <c r="K99" s="22"/>
      <c r="L99" s="22"/>
      <c r="M99" s="21">
        <f t="shared" si="6"/>
        <v>0</v>
      </c>
    </row>
    <row r="100" spans="2:13" x14ac:dyDescent="0.25">
      <c r="B100" s="1"/>
      <c r="C100" s="60"/>
      <c r="D100" s="61"/>
      <c r="E100" s="61"/>
      <c r="F100" s="62"/>
      <c r="G100" s="22"/>
      <c r="H100" s="22"/>
      <c r="I100" s="22"/>
      <c r="J100" s="22"/>
      <c r="K100" s="22"/>
      <c r="L100" s="22"/>
      <c r="M100" s="21">
        <f t="shared" si="6"/>
        <v>0</v>
      </c>
    </row>
    <row r="101" spans="2:13" x14ac:dyDescent="0.25">
      <c r="B101" s="1"/>
      <c r="C101" s="60"/>
      <c r="D101" s="61"/>
      <c r="E101" s="61"/>
      <c r="F101" s="62"/>
      <c r="G101" s="22"/>
      <c r="H101" s="22"/>
      <c r="I101" s="22"/>
      <c r="J101" s="22"/>
      <c r="K101" s="22"/>
      <c r="L101" s="22"/>
      <c r="M101" s="21">
        <f t="shared" si="6"/>
        <v>0</v>
      </c>
    </row>
    <row r="102" spans="2:13" x14ac:dyDescent="0.25">
      <c r="B102" s="1"/>
      <c r="C102" s="60"/>
      <c r="D102" s="61"/>
      <c r="E102" s="61"/>
      <c r="F102" s="62"/>
      <c r="G102" s="22"/>
      <c r="H102" s="22"/>
      <c r="I102" s="22"/>
      <c r="J102" s="22"/>
      <c r="K102" s="22"/>
      <c r="L102" s="22"/>
      <c r="M102" s="21">
        <f t="shared" si="6"/>
        <v>0</v>
      </c>
    </row>
    <row r="103" spans="2:13" x14ac:dyDescent="0.25">
      <c r="B103" s="1"/>
      <c r="C103" s="60"/>
      <c r="D103" s="61"/>
      <c r="E103" s="61"/>
      <c r="F103" s="62"/>
      <c r="G103" s="22"/>
      <c r="H103" s="22"/>
      <c r="I103" s="22"/>
      <c r="J103" s="22"/>
      <c r="K103" s="22"/>
      <c r="L103" s="22"/>
      <c r="M103" s="21">
        <f t="shared" si="6"/>
        <v>0</v>
      </c>
    </row>
    <row r="104" spans="2:13" x14ac:dyDescent="0.25">
      <c r="B104" s="1"/>
      <c r="C104" s="60"/>
      <c r="D104" s="61"/>
      <c r="E104" s="61"/>
      <c r="F104" s="62"/>
      <c r="G104" s="22"/>
      <c r="H104" s="22"/>
      <c r="I104" s="22"/>
      <c r="J104" s="22"/>
      <c r="K104" s="22"/>
      <c r="L104" s="22"/>
      <c r="M104" s="21">
        <f t="shared" si="6"/>
        <v>0</v>
      </c>
    </row>
    <row r="105" spans="2:13" ht="27.75" customHeight="1" x14ac:dyDescent="0.25">
      <c r="B105" s="16"/>
      <c r="C105" s="57" t="s">
        <v>16</v>
      </c>
      <c r="D105" s="58"/>
      <c r="E105" s="58"/>
      <c r="F105" s="59"/>
      <c r="G105" s="24"/>
      <c r="H105" s="24"/>
      <c r="I105" s="24"/>
      <c r="J105" s="24">
        <f>J95+J96+J97+J98+J99+J100+J101+J102+J103+J104</f>
        <v>100</v>
      </c>
      <c r="K105" s="24">
        <f>K95+K96+K97+K98+K99+K100+K101+K102+K103+K104</f>
        <v>0</v>
      </c>
      <c r="L105" s="24">
        <f>L95+L96+L97+L98+L99+L100+L101+L102+L103+L104</f>
        <v>0</v>
      </c>
      <c r="M105" s="24">
        <f>M95+M96+M97+M98+M99+M100+M101+M102+M103+M104</f>
        <v>100</v>
      </c>
    </row>
    <row r="106" spans="2:13" ht="28.9" customHeight="1" x14ac:dyDescent="0.25">
      <c r="B106" s="65" t="s">
        <v>42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7"/>
    </row>
    <row r="107" spans="2:13" ht="35.450000000000003" customHeight="1" x14ac:dyDescent="0.25">
      <c r="B107" s="77" t="s">
        <v>11</v>
      </c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9"/>
    </row>
    <row r="108" spans="2:13" ht="16.5" customHeight="1" x14ac:dyDescent="0.25">
      <c r="B108" s="3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10" spans="2:13" ht="36.6" customHeight="1" x14ac:dyDescent="0.25">
      <c r="B110" s="74" t="s">
        <v>43</v>
      </c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6"/>
    </row>
    <row r="111" spans="2:13" ht="42" customHeight="1" x14ac:dyDescent="0.25">
      <c r="B111" s="14" t="s">
        <v>44</v>
      </c>
      <c r="C111" s="48" t="s">
        <v>45</v>
      </c>
      <c r="D111" s="49"/>
      <c r="E111" s="49"/>
      <c r="F111" s="50"/>
      <c r="G111" s="48" t="s">
        <v>52</v>
      </c>
      <c r="H111" s="50"/>
      <c r="I111" s="48" t="s">
        <v>54</v>
      </c>
      <c r="J111" s="50"/>
      <c r="K111" s="48" t="s">
        <v>56</v>
      </c>
      <c r="L111" s="50"/>
      <c r="M111" s="14"/>
    </row>
    <row r="112" spans="2:13" ht="17.45" customHeight="1" x14ac:dyDescent="0.25">
      <c r="B112" s="19">
        <v>7.0000000000000007E-2</v>
      </c>
      <c r="C112" s="86">
        <f>M54+M37+M19+M105+M88+M71</f>
        <v>15740</v>
      </c>
      <c r="D112" s="87"/>
      <c r="E112" s="87"/>
      <c r="F112" s="88"/>
      <c r="G112" s="86">
        <f>J105+J88+J71+J54+J37+J19</f>
        <v>1850</v>
      </c>
      <c r="H112" s="87"/>
      <c r="I112" s="86">
        <f>K105+K88+K71+K54+K37+K19</f>
        <v>9890</v>
      </c>
      <c r="J112" s="87"/>
      <c r="K112" s="86">
        <f>L105+L88+L71+L54+L37+L19</f>
        <v>4000</v>
      </c>
      <c r="L112" s="87"/>
      <c r="M112" s="39"/>
    </row>
    <row r="113" spans="2:16" ht="53.45" customHeight="1" x14ac:dyDescent="0.25">
      <c r="B113" s="14" t="s">
        <v>46</v>
      </c>
      <c r="C113" s="89">
        <f>(B112*C112)</f>
        <v>1101.8000000000002</v>
      </c>
      <c r="D113" s="90"/>
      <c r="E113" s="90"/>
      <c r="F113" s="91"/>
      <c r="G113" s="89">
        <f>(B112*G112)</f>
        <v>129.5</v>
      </c>
      <c r="H113" s="91"/>
      <c r="I113" s="89">
        <f>(B112*I112)</f>
        <v>692.30000000000007</v>
      </c>
      <c r="J113" s="91"/>
      <c r="K113" s="89">
        <f>(B112*K112)</f>
        <v>280</v>
      </c>
      <c r="L113" s="90"/>
      <c r="M113" s="40"/>
    </row>
    <row r="114" spans="2:16" ht="34.15" customHeight="1" x14ac:dyDescent="0.25">
      <c r="B114" s="65" t="s">
        <v>47</v>
      </c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7"/>
    </row>
    <row r="115" spans="2:16" ht="38.25" customHeight="1" x14ac:dyDescent="0.25">
      <c r="B115" s="77" t="s">
        <v>11</v>
      </c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9"/>
    </row>
    <row r="117" spans="2:16" ht="15.75" thickBot="1" x14ac:dyDescent="0.3"/>
    <row r="118" spans="2:16" ht="36.75" customHeight="1" thickBot="1" x14ac:dyDescent="0.3">
      <c r="B118" s="83" t="s">
        <v>48</v>
      </c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5"/>
    </row>
    <row r="119" spans="2:16" ht="42.6" customHeight="1" x14ac:dyDescent="0.25">
      <c r="B119" s="92" t="s">
        <v>72</v>
      </c>
      <c r="C119" s="100"/>
      <c r="D119" s="92" t="s">
        <v>70</v>
      </c>
      <c r="E119" s="93"/>
      <c r="F119" s="99" t="s">
        <v>49</v>
      </c>
      <c r="G119" s="100"/>
      <c r="H119" s="92" t="s">
        <v>51</v>
      </c>
      <c r="I119" s="93"/>
      <c r="J119" s="33" t="s">
        <v>53</v>
      </c>
      <c r="K119" s="35" t="s">
        <v>55</v>
      </c>
      <c r="L119" s="32" t="s">
        <v>71</v>
      </c>
      <c r="M119" s="35" t="s">
        <v>50</v>
      </c>
      <c r="P119" s="5"/>
    </row>
    <row r="120" spans="2:16" ht="29.25" customHeight="1" thickBot="1" x14ac:dyDescent="0.3">
      <c r="B120" s="94">
        <f>C113+M105+M88+M71+M54+M37+M19</f>
        <v>16841.8</v>
      </c>
      <c r="C120" s="95"/>
      <c r="D120" s="96">
        <v>0.8</v>
      </c>
      <c r="E120" s="97"/>
      <c r="F120" s="101">
        <v>0.2</v>
      </c>
      <c r="G120" s="102"/>
      <c r="H120" s="94">
        <f>J105+J88+J71+J54+J37+J19+G113</f>
        <v>1979.5</v>
      </c>
      <c r="I120" s="98"/>
      <c r="J120" s="36">
        <f>K105+K88+K71+K54+K37+K19+I113</f>
        <v>10582.3</v>
      </c>
      <c r="K120" s="37">
        <f>L105+L88+L71+L54+L37+L19+K113</f>
        <v>4280</v>
      </c>
      <c r="L120" s="34">
        <f>(B120*D120)</f>
        <v>13473.44</v>
      </c>
      <c r="M120" s="38">
        <f>(F120*B120)</f>
        <v>3368.36</v>
      </c>
    </row>
    <row r="121" spans="2:16" ht="18.75" customHeight="1" x14ac:dyDescent="0.25">
      <c r="B121" s="6"/>
      <c r="C121" s="7"/>
      <c r="D121" s="8"/>
      <c r="E121" s="9"/>
      <c r="F121" s="8"/>
      <c r="G121" s="8"/>
      <c r="H121" s="6"/>
      <c r="M121" s="10"/>
    </row>
    <row r="123" spans="2:16" x14ac:dyDescent="0.25">
      <c r="C123" s="12"/>
      <c r="D123" s="12"/>
      <c r="E123" s="12"/>
      <c r="F123" s="12"/>
    </row>
  </sheetData>
  <mergeCells count="131">
    <mergeCell ref="H119:I119"/>
    <mergeCell ref="B120:C120"/>
    <mergeCell ref="D120:E120"/>
    <mergeCell ref="H120:I120"/>
    <mergeCell ref="F119:G119"/>
    <mergeCell ref="F120:G120"/>
    <mergeCell ref="B119:C119"/>
    <mergeCell ref="D119:E119"/>
    <mergeCell ref="B106:M106"/>
    <mergeCell ref="B107:M107"/>
    <mergeCell ref="B118:M118"/>
    <mergeCell ref="C98:F98"/>
    <mergeCell ref="C99:F99"/>
    <mergeCell ref="C100:F100"/>
    <mergeCell ref="C101:F101"/>
    <mergeCell ref="C102:F102"/>
    <mergeCell ref="C103:F103"/>
    <mergeCell ref="B115:M115"/>
    <mergeCell ref="B114:M114"/>
    <mergeCell ref="C111:F111"/>
    <mergeCell ref="C112:F112"/>
    <mergeCell ref="K111:L111"/>
    <mergeCell ref="C113:F113"/>
    <mergeCell ref="G113:H113"/>
    <mergeCell ref="B110:M110"/>
    <mergeCell ref="I113:J113"/>
    <mergeCell ref="K113:L113"/>
    <mergeCell ref="I112:J112"/>
    <mergeCell ref="K112:L112"/>
    <mergeCell ref="G112:H112"/>
    <mergeCell ref="C105:F105"/>
    <mergeCell ref="B93:M93"/>
    <mergeCell ref="C95:F95"/>
    <mergeCell ref="C87:F87"/>
    <mergeCell ref="C86:F86"/>
    <mergeCell ref="C85:F85"/>
    <mergeCell ref="C84:F84"/>
    <mergeCell ref="B72:M72"/>
    <mergeCell ref="B73:M73"/>
    <mergeCell ref="B76:M76"/>
    <mergeCell ref="C78:F78"/>
    <mergeCell ref="C79:F79"/>
    <mergeCell ref="C80:F80"/>
    <mergeCell ref="C81:F81"/>
    <mergeCell ref="C82:F82"/>
    <mergeCell ref="C94:F94"/>
    <mergeCell ref="B55:M55"/>
    <mergeCell ref="B56:M56"/>
    <mergeCell ref="C83:F83"/>
    <mergeCell ref="B90:M90"/>
    <mergeCell ref="B59:M59"/>
    <mergeCell ref="C61:F61"/>
    <mergeCell ref="C62:F62"/>
    <mergeCell ref="C63:F63"/>
    <mergeCell ref="C70:F70"/>
    <mergeCell ref="C67:F67"/>
    <mergeCell ref="C68:F68"/>
    <mergeCell ref="C69:F69"/>
    <mergeCell ref="C64:F64"/>
    <mergeCell ref="C65:F65"/>
    <mergeCell ref="C66:F66"/>
    <mergeCell ref="C88:F88"/>
    <mergeCell ref="B1:M1"/>
    <mergeCell ref="B5:M5"/>
    <mergeCell ref="B42:M42"/>
    <mergeCell ref="H31:I31"/>
    <mergeCell ref="H32:I32"/>
    <mergeCell ref="H33:I33"/>
    <mergeCell ref="H34:I34"/>
    <mergeCell ref="H35:I35"/>
    <mergeCell ref="H36:I36"/>
    <mergeCell ref="C35:F35"/>
    <mergeCell ref="C36:F36"/>
    <mergeCell ref="B38:M38"/>
    <mergeCell ref="B39:M39"/>
    <mergeCell ref="B20:M20"/>
    <mergeCell ref="B21:M21"/>
    <mergeCell ref="B7:M7"/>
    <mergeCell ref="C33:F33"/>
    <mergeCell ref="C34:F34"/>
    <mergeCell ref="B25:M25"/>
    <mergeCell ref="C27:F27"/>
    <mergeCell ref="C28:F28"/>
    <mergeCell ref="H27:I27"/>
    <mergeCell ref="G111:H111"/>
    <mergeCell ref="I111:J111"/>
    <mergeCell ref="H46:I46"/>
    <mergeCell ref="C50:F50"/>
    <mergeCell ref="H50:I50"/>
    <mergeCell ref="C51:F51"/>
    <mergeCell ref="H51:I51"/>
    <mergeCell ref="C52:F52"/>
    <mergeCell ref="H52:I52"/>
    <mergeCell ref="C47:F47"/>
    <mergeCell ref="H47:I47"/>
    <mergeCell ref="C96:F96"/>
    <mergeCell ref="C97:F97"/>
    <mergeCell ref="B89:M89"/>
    <mergeCell ref="C104:F104"/>
    <mergeCell ref="C48:F48"/>
    <mergeCell ref="H48:I48"/>
    <mergeCell ref="C60:F60"/>
    <mergeCell ref="C71:F71"/>
    <mergeCell ref="C77:F77"/>
    <mergeCell ref="C49:F49"/>
    <mergeCell ref="H49:I49"/>
    <mergeCell ref="C53:F53"/>
    <mergeCell ref="H53:I53"/>
    <mergeCell ref="C2:J2"/>
    <mergeCell ref="C3:J3"/>
    <mergeCell ref="C26:F26"/>
    <mergeCell ref="C37:F37"/>
    <mergeCell ref="H26:I26"/>
    <mergeCell ref="H37:I37"/>
    <mergeCell ref="C19:F19"/>
    <mergeCell ref="H54:I54"/>
    <mergeCell ref="C54:F54"/>
    <mergeCell ref="C43:F43"/>
    <mergeCell ref="H43:I43"/>
    <mergeCell ref="C45:F45"/>
    <mergeCell ref="H45:I45"/>
    <mergeCell ref="C46:F46"/>
    <mergeCell ref="H28:I28"/>
    <mergeCell ref="H29:I29"/>
    <mergeCell ref="H30:I30"/>
    <mergeCell ref="C29:F29"/>
    <mergeCell ref="C30:F30"/>
    <mergeCell ref="C31:F31"/>
    <mergeCell ref="C32:F32"/>
    <mergeCell ref="C44:F44"/>
    <mergeCell ref="H44:I4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9f8fa4-808a-43fb-a88d-85420abd5e4f">
      <Terms xmlns="http://schemas.microsoft.com/office/infopath/2007/PartnerControls"/>
    </lcf76f155ced4ddcb4097134ff3c332f>
    <TaxCatchAll xmlns="8ac0b59d-832f-4e0d-9c35-559b5795822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BE78ABA5075F4E91513C9398CD1290" ma:contentTypeVersion="13" ma:contentTypeDescription="Kreiraj novi dokument." ma:contentTypeScope="" ma:versionID="1a86eeac1e65c3eb15d324999ad37008">
  <xsd:schema xmlns:xsd="http://www.w3.org/2001/XMLSchema" xmlns:xs="http://www.w3.org/2001/XMLSchema" xmlns:p="http://schemas.microsoft.com/office/2006/metadata/properties" xmlns:ns2="8ac0b59d-832f-4e0d-9c35-559b57958224" xmlns:ns3="879f8fa4-808a-43fb-a88d-85420abd5e4f" targetNamespace="http://schemas.microsoft.com/office/2006/metadata/properties" ma:root="true" ma:fieldsID="21ed9deea83a9bd00a0ec11abcf80eaa" ns2:_="" ns3:_="">
    <xsd:import namespace="8ac0b59d-832f-4e0d-9c35-559b57958224"/>
    <xsd:import namespace="879f8fa4-808a-43fb-a88d-85420abd5e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b59d-832f-4e0d-9c35-559b579582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jeno sa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jeno sa detaljima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9bbd0e-9abe-49c1-9111-e6e3554003cd}" ma:internalName="TaxCatchAll" ma:showField="CatchAllData" ma:web="8ac0b59d-832f-4e0d-9c35-559b57958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f8fa4-808a-43fb-a88d-85420abd5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Oznake slika" ma:readOnly="false" ma:fieldId="{5cf76f15-5ced-4ddc-b409-7134ff3c332f}" ma:taxonomyMulti="true" ma:sspId="d9d53e50-2b7a-4eed-b4b3-458a2710d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3B7A14-98CD-4F4B-8D7D-725554CFCCF0}">
  <ds:schemaRefs>
    <ds:schemaRef ds:uri="http://schemas.microsoft.com/office/2006/metadata/properties"/>
    <ds:schemaRef ds:uri="http://schemas.microsoft.com/office/infopath/2007/PartnerControls"/>
    <ds:schemaRef ds:uri="879f8fa4-808a-43fb-a88d-85420abd5e4f"/>
    <ds:schemaRef ds:uri="8ac0b59d-832f-4e0d-9c35-559b57958224"/>
  </ds:schemaRefs>
</ds:datastoreItem>
</file>

<file path=customXml/itemProps2.xml><?xml version="1.0" encoding="utf-8"?>
<ds:datastoreItem xmlns:ds="http://schemas.openxmlformats.org/officeDocument/2006/customXml" ds:itemID="{E4CF3191-4715-45BA-9ED5-4772418E9E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6A7D80-3CAC-40BA-A26D-E1C6FA052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0b59d-832f-4e0d-9c35-559b57958224"/>
    <ds:schemaRef ds:uri="879f8fa4-808a-43fb-a88d-85420abd5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FINANCIAL PLAN</vt:lpstr>
      <vt:lpstr>'FINANCIAL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Tomovic</dc:creator>
  <cp:lastModifiedBy>Ivan Tomovic</cp:lastModifiedBy>
  <cp:lastPrinted>2023-05-30T08:03:56Z</cp:lastPrinted>
  <dcterms:created xsi:type="dcterms:W3CDTF">2023-01-18T14:42:32Z</dcterms:created>
  <dcterms:modified xsi:type="dcterms:W3CDTF">2025-04-15T10:47:36Z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0x0101005CBE78ABA5075F4E91513C9398CD1290</vt:lpwstr>
  </property>
</Properties>
</file>